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usar" sheetId="1" state="visible" r:id="rId1"/>
    <sheet name="Reservas" sheetId="2" state="visible" r:id="rId2"/>
    <sheet name="Grilla" sheetId="3" state="visible" r:id="rId3"/>
    <sheet name="Ocupación" sheetId="4" state="visible" r:id="rId4"/>
  </sheets>
  <definedNames>
    <definedName name="_xlnm.Print_Area" localSheetId="2">'Grilla'!$A$1:$AF$15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ddd"/>
    <numFmt numFmtId="167" formatCode="d"/>
    <numFmt numFmtId="168" formatCode="mmm 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2B2118"/>
      <sz val="14"/>
    </font>
    <font>
      <b val="1"/>
    </font>
    <font>
      <i val="1"/>
      <color rgb="006B5E4E"/>
    </font>
    <font>
      <b val="1"/>
      <color rgb="002B2118"/>
    </font>
  </fonts>
  <fills count="5">
    <fill>
      <patternFill/>
    </fill>
    <fill>
      <patternFill patternType="gray125"/>
    </fill>
    <fill>
      <patternFill patternType="solid">
        <fgColor rgb="002B2118"/>
      </patternFill>
    </fill>
    <fill>
      <patternFill patternType="solid">
        <fgColor rgb="00F7F3EA"/>
      </patternFill>
    </fill>
    <fill>
      <patternFill patternType="solid">
        <fgColor rgb="00F3EBDD"/>
      </patternFill>
    </fill>
  </fills>
  <borders count="2">
    <border>
      <left/>
      <right/>
      <top/>
      <bottom/>
      <diagonal/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/>
    </xf>
    <xf numFmtId="165" fontId="0" fillId="0" borderId="0" pivotButton="0" quotePrefix="0" xfId="0"/>
    <xf numFmtId="0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  <xf numFmtId="0" fontId="2" fillId="0" borderId="0" pivotButton="0" quotePrefix="0" xfId="0"/>
    <xf numFmtId="165" fontId="3" fillId="4" borderId="0" pivotButton="0" quotePrefix="0" xfId="0"/>
    <xf numFmtId="0" fontId="4" fillId="0" borderId="0" pivotButton="0" quotePrefix="0" xfId="0"/>
    <xf numFmtId="0" fontId="1" fillId="2" borderId="0" pivotButton="0" quotePrefix="0" xfId="0"/>
    <xf numFmtId="166" fontId="1" fillId="2" borderId="0" applyAlignment="1" pivotButton="0" quotePrefix="0" xfId="0">
      <alignment horizontal="center"/>
    </xf>
    <xf numFmtId="0" fontId="0" fillId="2" borderId="0" pivotButton="0" quotePrefix="0" xfId="0"/>
    <xf numFmtId="167" fontId="1" fillId="2" borderId="0" applyAlignment="1" pivotButton="0" quotePrefix="0" xfId="0">
      <alignment horizontal="center"/>
    </xf>
    <xf numFmtId="0" fontId="3" fillId="4" borderId="0" pivotButton="0" quotePrefix="0" xfId="0"/>
    <xf numFmtId="0" fontId="0" fillId="0" borderId="1" applyAlignment="1" pivotButton="0" quotePrefix="0" xfId="0">
      <alignment horizontal="center" shrinkToFit="1"/>
    </xf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5" fillId="0" borderId="0" pivotButton="0" quotePrefix="0" xfId="0"/>
    <xf numFmtId="0" fontId="1" fillId="2" borderId="0" applyAlignment="1" pivotButton="0" quotePrefix="0" xfId="0">
      <alignment horizontal="center"/>
    </xf>
    <xf numFmtId="168" fontId="1" fillId="2" borderId="0" applyAlignment="1" pivotButton="0" quotePrefix="0" xfId="0">
      <alignment horizontal="center"/>
    </xf>
    <xf numFmtId="0" fontId="0" fillId="4" borderId="0" pivotButton="0" quotePrefix="0" xfId="0"/>
    <xf numFmtId="1" fontId="0" fillId="0" borderId="0" applyAlignment="1" pivotButton="0" quotePrefix="0" xfId="0">
      <alignment horizontal="center"/>
    </xf>
    <xf numFmtId="9" fontId="0" fillId="0" borderId="0" applyAlignment="1" pivotButton="0" quotePrefix="0" xfId="0">
      <alignment horizontal="center"/>
    </xf>
    <xf numFmtId="9" fontId="3" fillId="0" borderId="0" applyAlignment="1" pivotButton="0" quotePrefix="0" xfId="0">
      <alignment horizontal="center"/>
    </xf>
  </cellXfs>
  <cellStyles count="1">
    <cellStyle name="Normal" xfId="0" builtinId="0" hidden="0"/>
  </cellStyles>
  <dxfs count="5">
    <dxf>
      <fill>
        <patternFill patternType="solid">
          <fgColor rgb="00FFF1B8"/>
        </patternFill>
      </fill>
    </dxf>
    <dxf>
      <fill>
        <patternFill patternType="solid">
          <fgColor rgb="00D8EFD3"/>
        </patternFill>
      </fill>
    </dxf>
    <dxf>
      <fill>
        <patternFill patternType="solid">
          <fgColor rgb="00A9D9A0"/>
        </patternFill>
      </fill>
    </dxf>
    <dxf>
      <fill>
        <patternFill patternType="solid">
          <fgColor rgb="00E2E2E2"/>
        </patternFill>
      </fill>
    </dxf>
    <dxf>
      <font>
        <b val="1"/>
        <color rgb="007A1A0C"/>
      </font>
      <fill>
        <patternFill patternType="solid">
          <fgColor rgb="00F4B4A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reservas para cabañas</t>
        </is>
      </c>
    </row>
    <row r="2">
      <c r="A2" s="2" t="inlineStr">
        <is>
          <t>Gratis, de malvavisco.app/es/guias/planilla-de-reservas-excel/. Las reservas de ejemplo son inventadas: bórralas cuando empieces.</t>
        </is>
      </c>
    </row>
    <row r="3">
      <c r="A3" s="2" t="inlineStr"/>
    </row>
    <row r="4">
      <c r="A4" s="2" t="inlineStr">
        <is>
          <t>1. En la hoja Grilla, escribe el nombre de tus cabañas en la columna A (hasta 10). Borra las que sobren.</t>
        </is>
      </c>
    </row>
    <row r="5">
      <c r="A5" s="2" t="inlineStr">
        <is>
          <t>2. En la hoja Reservas, carga una fila por reserva apenas llega la consulta, con estado Consulta.</t>
        </is>
      </c>
    </row>
    <row r="6">
      <c r="A6" s="2" t="inlineStr">
        <is>
          <t>3. Noches y Saldo se calculan solos. No escribas en las columnas sombreadas.</t>
        </is>
      </c>
    </row>
    <row r="7">
      <c r="A7" s="2" t="inlineStr">
        <is>
          <t>4. Mira la columna Control: SUPERPUESTA quiere decir que otra reserva activa ocupa la misma cabaña esas noches.</t>
        </is>
      </c>
    </row>
    <row r="8">
      <c r="A8" s="2" t="inlineStr">
        <is>
          <t>5. Cuando entra la seña, anota el monto y cambia el estado a Señada. Con el pago total, Pagada.</t>
        </is>
      </c>
    </row>
    <row r="9">
      <c r="A9" s="2" t="inlineStr">
        <is>
          <t>6. Si una reserva se cae, cambia el estado a Cancelada. No borres la fila: así queda el historial.</t>
        </is>
      </c>
    </row>
    <row r="10">
      <c r="A10" s="2" t="inlineStr">
        <is>
          <t>7. La salida es el día que el huésped se va: esa noche la cabaña queda libre para otra llegada.</t>
        </is>
      </c>
    </row>
    <row r="11">
      <c r="A11" s="2" t="inlineStr">
        <is>
          <t>8. Para ver otro mes en la Grilla, cambia la fecha de la celda B2. En Ocupación, B2 es el primer mes del año o de la temporada.</t>
        </is>
      </c>
    </row>
    <row r="12">
      <c r="A12" s="2" t="inlineStr">
        <is>
          <t>9. Que edite una sola persona por vez. En Google Sheets: Archivo &gt; Importar &gt; Subir, y comparte con permiso de lectura a quien solo tenga que mirar.</t>
        </is>
      </c>
    </row>
    <row r="13">
      <c r="A13" s="2" t="inlineStr"/>
    </row>
    <row r="14">
      <c r="A14" s="2" t="inlineStr">
        <is>
          <t>Pesos y dólares: cada reserva tiene una sola moneda. Los totales de la hoja Ocupación muestran cada moneda por separado y nunca las suman.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9" customWidth="1" min="5" max="5"/>
    <col width="10" customWidth="1" min="6" max="6"/>
    <col width="13" customWidth="1" min="7" max="7"/>
    <col width="9" customWidth="1" min="8" max="8"/>
    <col width="13" customWidth="1" min="9" max="9"/>
    <col width="13" customWidth="1" min="10" max="10"/>
    <col width="13" customWidth="1" min="11" max="11"/>
    <col width="12" customWidth="1" min="12" max="12"/>
    <col width="14" customWidth="1" min="13" max="13"/>
  </cols>
  <sheetData>
    <row r="1">
      <c r="A1" s="3" t="inlineStr">
        <is>
          <t>Huésped</t>
        </is>
      </c>
      <c r="B1" s="3" t="inlineStr">
        <is>
          <t>Cabaña</t>
        </is>
      </c>
      <c r="C1" s="3" t="inlineStr">
        <is>
          <t>Llegada</t>
        </is>
      </c>
      <c r="D1" s="3" t="inlineStr">
        <is>
          <t>Salida</t>
        </is>
      </c>
      <c r="E1" s="3" t="inlineStr">
        <is>
          <t>Noches</t>
        </is>
      </c>
      <c r="F1" s="3" t="inlineStr">
        <is>
          <t>Personas</t>
        </is>
      </c>
      <c r="G1" s="3" t="inlineStr">
        <is>
          <t>Origen</t>
        </is>
      </c>
      <c r="H1" s="3" t="inlineStr">
        <is>
          <t>Moneda</t>
        </is>
      </c>
      <c r="I1" s="3" t="inlineStr">
        <is>
          <t>Total</t>
        </is>
      </c>
      <c r="J1" s="3" t="inlineStr">
        <is>
          <t>Seña</t>
        </is>
      </c>
      <c r="K1" s="3" t="inlineStr">
        <is>
          <t>Saldo</t>
        </is>
      </c>
      <c r="L1" s="3" t="inlineStr">
        <is>
          <t>Estado</t>
        </is>
      </c>
      <c r="M1" s="3" t="inlineStr">
        <is>
          <t>Control</t>
        </is>
      </c>
    </row>
    <row r="2">
      <c r="A2" t="inlineStr">
        <is>
          <t>Familia Gómez</t>
        </is>
      </c>
      <c r="B2" t="inlineStr">
        <is>
          <t>Cabaña 1</t>
        </is>
      </c>
      <c r="C2" s="4" t="n">
        <v>46389</v>
      </c>
      <c r="D2" s="4" t="n">
        <v>46396</v>
      </c>
      <c r="E2" s="5">
        <f>IF(AND(ISNUMBER(C2),ISNUMBER(D2)),D2-C2,"")</f>
        <v/>
      </c>
      <c r="F2" t="n">
        <v>4</v>
      </c>
      <c r="G2" t="inlineStr">
        <is>
          <t>WhatsApp</t>
        </is>
      </c>
      <c r="H2" t="inlineStr">
        <is>
          <t>ARS</t>
        </is>
      </c>
      <c r="I2" s="6" t="n">
        <v>1400000</v>
      </c>
      <c r="J2" s="6" t="n">
        <v>420000</v>
      </c>
      <c r="K2" s="7">
        <f>IF(ISNUMBER(I2),I2-N(J2),"")</f>
        <v/>
      </c>
      <c r="L2" t="inlineStr">
        <is>
          <t>Señada</t>
        </is>
      </c>
      <c r="M2" s="5">
        <f>IF(OR(B2="",L2="Cancelada",NOT(ISNUMBER(C2)),NOT(ISNUMBER(D2))),"",IF(D2&lt;=C2,"REVISAR FECHAS",IF(COUNTIFS($B$2:$B$501,B2,$C$2:$C$501,"&lt;"&amp;D2,$D$2:$D$501,"&gt;"&amp;C2,$L$2:$L$501,"&lt;&gt;Cancelada")&gt;1,"SUPERPUESTA","")))</f>
        <v/>
      </c>
    </row>
    <row r="3">
      <c r="A3" t="inlineStr">
        <is>
          <t>Martín Pereyra</t>
        </is>
      </c>
      <c r="B3" t="inlineStr">
        <is>
          <t>Cabaña 2</t>
        </is>
      </c>
      <c r="C3" s="4" t="n">
        <v>46390</v>
      </c>
      <c r="D3" s="4" t="n">
        <v>46393</v>
      </c>
      <c r="E3" s="5">
        <f>IF(AND(ISNUMBER(C3),ISNUMBER(D3)),D3-C3,"")</f>
        <v/>
      </c>
      <c r="F3" t="n">
        <v>2</v>
      </c>
      <c r="G3" t="inlineStr">
        <is>
          <t>Booking</t>
        </is>
      </c>
      <c r="H3" t="inlineStr">
        <is>
          <t>ARS</t>
        </is>
      </c>
      <c r="I3" s="6" t="n">
        <v>600000</v>
      </c>
      <c r="J3" s="6" t="n">
        <v>600000</v>
      </c>
      <c r="K3" s="7">
        <f>IF(ISNUMBER(I3),I3-N(J3),"")</f>
        <v/>
      </c>
      <c r="L3" t="inlineStr">
        <is>
          <t>Pagada</t>
        </is>
      </c>
      <c r="M3" s="5">
        <f>IF(OR(B3="",L3="Cancelada",NOT(ISNUMBER(C3)),NOT(ISNUMBER(D3))),"",IF(D3&lt;=C3,"REVISAR FECHAS",IF(COUNTIFS($B$2:$B$501,B3,$C$2:$C$501,"&lt;"&amp;D3,$D$2:$D$501,"&gt;"&amp;C3,$L$2:$L$501,"&lt;&gt;Cancelada")&gt;1,"SUPERPUESTA","")))</f>
        <v/>
      </c>
    </row>
    <row r="4">
      <c r="A4" t="inlineStr">
        <is>
          <t>Laura Díaz</t>
        </is>
      </c>
      <c r="B4" t="inlineStr">
        <is>
          <t>Cabaña 3</t>
        </is>
      </c>
      <c r="C4" s="4" t="n">
        <v>46392</v>
      </c>
      <c r="D4" s="4" t="n">
        <v>46399</v>
      </c>
      <c r="E4" s="5">
        <f>IF(AND(ISNUMBER(C4),ISNUMBER(D4)),D4-C4,"")</f>
        <v/>
      </c>
      <c r="F4" t="n">
        <v>2</v>
      </c>
      <c r="G4" t="inlineStr">
        <is>
          <t>Recomendado</t>
        </is>
      </c>
      <c r="H4" t="inlineStr">
        <is>
          <t>USD</t>
        </is>
      </c>
      <c r="I4" s="6" t="n">
        <v>910</v>
      </c>
      <c r="J4" s="6" t="n">
        <v>300</v>
      </c>
      <c r="K4" s="7">
        <f>IF(ISNUMBER(I4),I4-N(J4),"")</f>
        <v/>
      </c>
      <c r="L4" t="inlineStr">
        <is>
          <t>Señada</t>
        </is>
      </c>
      <c r="M4" s="5">
        <f>IF(OR(B4="",L4="Cancelada",NOT(ISNUMBER(C4)),NOT(ISNUMBER(D4))),"",IF(D4&lt;=C4,"REVISAR FECHAS",IF(COUNTIFS($B$2:$B$501,B4,$C$2:$C$501,"&lt;"&amp;D4,$D$2:$D$501,"&gt;"&amp;C4,$L$2:$L$501,"&lt;&gt;Cancelada")&gt;1,"SUPERPUESTA","")))</f>
        <v/>
      </c>
    </row>
    <row r="5">
      <c r="A5" t="inlineStr">
        <is>
          <t>Grupo Fernández</t>
        </is>
      </c>
      <c r="B5" t="inlineStr">
        <is>
          <t>Cabaña 1</t>
        </is>
      </c>
      <c r="C5" s="4" t="n">
        <v>46396</v>
      </c>
      <c r="D5" s="4" t="n">
        <v>46403</v>
      </c>
      <c r="E5" s="5">
        <f>IF(AND(ISNUMBER(C5),ISNUMBER(D5)),D5-C5,"")</f>
        <v/>
      </c>
      <c r="F5" t="n">
        <v>5</v>
      </c>
      <c r="G5" t="inlineStr">
        <is>
          <t>Teléfono</t>
        </is>
      </c>
      <c r="H5" t="inlineStr">
        <is>
          <t>ARS</t>
        </is>
      </c>
      <c r="I5" s="6" t="n">
        <v>1500000</v>
      </c>
      <c r="J5" s="6" t="n">
        <v>450000</v>
      </c>
      <c r="K5" s="7">
        <f>IF(ISNUMBER(I5),I5-N(J5),"")</f>
        <v/>
      </c>
      <c r="L5" t="inlineStr">
        <is>
          <t>Señada</t>
        </is>
      </c>
      <c r="M5" s="5">
        <f>IF(OR(B5="",L5="Cancelada",NOT(ISNUMBER(C5)),NOT(ISNUMBER(D5))),"",IF(D5&lt;=C5,"REVISAR FECHAS",IF(COUNTIFS($B$2:$B$501,B5,$C$2:$C$501,"&lt;"&amp;D5,$D$2:$D$501,"&gt;"&amp;C5,$L$2:$L$501,"&lt;&gt;Cancelada")&gt;1,"SUPERPUESTA","")))</f>
        <v/>
      </c>
    </row>
    <row r="6">
      <c r="A6" t="inlineStr">
        <is>
          <t>Sofía Ruiz</t>
        </is>
      </c>
      <c r="B6" t="inlineStr">
        <is>
          <t>Cabaña 4</t>
        </is>
      </c>
      <c r="C6" s="4" t="n">
        <v>46397</v>
      </c>
      <c r="D6" s="4" t="n">
        <v>46400</v>
      </c>
      <c r="E6" s="5">
        <f>IF(AND(ISNUMBER(C6),ISNUMBER(D6)),D6-C6,"")</f>
        <v/>
      </c>
      <c r="F6" t="n">
        <v>2</v>
      </c>
      <c r="G6" t="inlineStr">
        <is>
          <t>Instagram</t>
        </is>
      </c>
      <c r="H6" t="inlineStr">
        <is>
          <t>ARS</t>
        </is>
      </c>
      <c r="I6" s="6" t="n">
        <v>540000</v>
      </c>
      <c r="J6" s="6" t="n">
        <v>0</v>
      </c>
      <c r="K6" s="7">
        <f>IF(ISNUMBER(I6),I6-N(J6),"")</f>
        <v/>
      </c>
      <c r="L6" t="inlineStr">
        <is>
          <t>Consulta</t>
        </is>
      </c>
      <c r="M6" s="5">
        <f>IF(OR(B6="",L6="Cancelada",NOT(ISNUMBER(C6)),NOT(ISNUMBER(D6))),"",IF(D6&lt;=C6,"REVISAR FECHAS",IF(COUNTIFS($B$2:$B$501,B6,$C$2:$C$501,"&lt;"&amp;D6,$D$2:$D$501,"&gt;"&amp;C6,$L$2:$L$501,"&lt;&gt;Cancelada")&gt;1,"SUPERPUESTA","")))</f>
        <v/>
      </c>
    </row>
    <row r="7">
      <c r="A7" t="inlineStr">
        <is>
          <t>Pablo Ortiz</t>
        </is>
      </c>
      <c r="B7" t="inlineStr">
        <is>
          <t>Cabaña 2</t>
        </is>
      </c>
      <c r="C7" s="4" t="n">
        <v>46391</v>
      </c>
      <c r="D7" s="4" t="n">
        <v>46394</v>
      </c>
      <c r="E7" s="5">
        <f>IF(AND(ISNUMBER(C7),ISNUMBER(D7)),D7-C7,"")</f>
        <v/>
      </c>
      <c r="F7" t="n">
        <v>3</v>
      </c>
      <c r="G7" t="inlineStr">
        <is>
          <t>WhatsApp</t>
        </is>
      </c>
      <c r="H7" t="inlineStr">
        <is>
          <t>ARS</t>
        </is>
      </c>
      <c r="I7" s="6" t="n">
        <v>600000</v>
      </c>
      <c r="J7" s="6" t="n">
        <v>0</v>
      </c>
      <c r="K7" s="7">
        <f>IF(ISNUMBER(I7),I7-N(J7),"")</f>
        <v/>
      </c>
      <c r="L7" t="inlineStr">
        <is>
          <t>Cancelada</t>
        </is>
      </c>
      <c r="M7" s="5">
        <f>IF(OR(B7="",L7="Cancelada",NOT(ISNUMBER(C7)),NOT(ISNUMBER(D7))),"",IF(D7&lt;=C7,"REVISAR FECHAS",IF(COUNTIFS($B$2:$B$501,B7,$C$2:$C$501,"&lt;"&amp;D7,$D$2:$D$501,"&gt;"&amp;C7,$L$2:$L$501,"&lt;&gt;Cancelada")&gt;1,"SUPERPUESTA","")))</f>
        <v/>
      </c>
    </row>
    <row r="8">
      <c r="A8" t="inlineStr">
        <is>
          <t>Ana Castro</t>
        </is>
      </c>
      <c r="B8" t="inlineStr">
        <is>
          <t>Cabaña 5</t>
        </is>
      </c>
      <c r="C8" s="4" t="n">
        <v>46401</v>
      </c>
      <c r="D8" s="4" t="n">
        <v>46408</v>
      </c>
      <c r="E8" s="5">
        <f>IF(AND(ISNUMBER(C8),ISNUMBER(D8)),D8-C8,"")</f>
        <v/>
      </c>
      <c r="F8" t="n">
        <v>4</v>
      </c>
      <c r="G8" t="inlineStr">
        <is>
          <t>Repite</t>
        </is>
      </c>
      <c r="H8" t="inlineStr">
        <is>
          <t>USD</t>
        </is>
      </c>
      <c r="I8" s="6" t="n">
        <v>980</v>
      </c>
      <c r="J8" s="6" t="n">
        <v>330</v>
      </c>
      <c r="K8" s="7">
        <f>IF(ISNUMBER(I8),I8-N(J8),"")</f>
        <v/>
      </c>
      <c r="L8" t="inlineStr">
        <is>
          <t>Señada</t>
        </is>
      </c>
      <c r="M8" s="5">
        <f>IF(OR(B8="",L8="Cancelada",NOT(ISNUMBER(C8)),NOT(ISNUMBER(D8))),"",IF(D8&lt;=C8,"REVISAR FECHAS",IF(COUNTIFS($B$2:$B$501,B8,$C$2:$C$501,"&lt;"&amp;D8,$D$2:$D$501,"&gt;"&amp;C8,$L$2:$L$501,"&lt;&gt;Cancelada")&gt;1,"SUPERPUESTA","")))</f>
        <v/>
      </c>
    </row>
    <row r="9">
      <c r="C9" s="4" t="n"/>
      <c r="D9" s="4" t="n"/>
      <c r="E9" s="5">
        <f>IF(AND(ISNUMBER(C9),ISNUMBER(D9)),D9-C9,"")</f>
        <v/>
      </c>
      <c r="I9" s="6" t="n"/>
      <c r="J9" s="6" t="n"/>
      <c r="K9" s="7">
        <f>IF(ISNUMBER(I9),I9-N(J9),"")</f>
        <v/>
      </c>
      <c r="M9" s="5">
        <f>IF(OR(B9="",L9="Cancelada",NOT(ISNUMBER(C9)),NOT(ISNUMBER(D9))),"",IF(D9&lt;=C9,"REVISAR FECHAS",IF(COUNTIFS($B$2:$B$501,B9,$C$2:$C$501,"&lt;"&amp;D9,$D$2:$D$501,"&gt;"&amp;C9,$L$2:$L$501,"&lt;&gt;Cancelada")&gt;1,"SUPERPUESTA","")))</f>
        <v/>
      </c>
    </row>
    <row r="10">
      <c r="C10" s="4" t="n"/>
      <c r="D10" s="4" t="n"/>
      <c r="E10" s="5">
        <f>IF(AND(ISNUMBER(C10),ISNUMBER(D10)),D10-C10,"")</f>
        <v/>
      </c>
      <c r="I10" s="6" t="n"/>
      <c r="J10" s="6" t="n"/>
      <c r="K10" s="7">
        <f>IF(ISNUMBER(I10),I10-N(J10),"")</f>
        <v/>
      </c>
      <c r="M10" s="5">
        <f>IF(OR(B10="",L10="Cancelada",NOT(ISNUMBER(C10)),NOT(ISNUMBER(D10))),"",IF(D10&lt;=C10,"REVISAR FECHAS",IF(COUNTIFS($B$2:$B$501,B10,$C$2:$C$501,"&lt;"&amp;D10,$D$2:$D$501,"&gt;"&amp;C10,$L$2:$L$501,"&lt;&gt;Cancelada")&gt;1,"SUPERPUESTA","")))</f>
        <v/>
      </c>
    </row>
    <row r="11">
      <c r="C11" s="4" t="n"/>
      <c r="D11" s="4" t="n"/>
      <c r="E11" s="5">
        <f>IF(AND(ISNUMBER(C11),ISNUMBER(D11)),D11-C11,"")</f>
        <v/>
      </c>
      <c r="I11" s="6" t="n"/>
      <c r="J11" s="6" t="n"/>
      <c r="K11" s="7">
        <f>IF(ISNUMBER(I11),I11-N(J11),"")</f>
        <v/>
      </c>
      <c r="M11" s="5">
        <f>IF(OR(B11="",L11="Cancelada",NOT(ISNUMBER(C11)),NOT(ISNUMBER(D11))),"",IF(D11&lt;=C11,"REVISAR FECHAS",IF(COUNTIFS($B$2:$B$501,B11,$C$2:$C$501,"&lt;"&amp;D11,$D$2:$D$501,"&gt;"&amp;C11,$L$2:$L$501,"&lt;&gt;Cancelada")&gt;1,"SUPERPUESTA","")))</f>
        <v/>
      </c>
    </row>
    <row r="12">
      <c r="C12" s="4" t="n"/>
      <c r="D12" s="4" t="n"/>
      <c r="E12" s="5">
        <f>IF(AND(ISNUMBER(C12),ISNUMBER(D12)),D12-C12,"")</f>
        <v/>
      </c>
      <c r="I12" s="6" t="n"/>
      <c r="J12" s="6" t="n"/>
      <c r="K12" s="7">
        <f>IF(ISNUMBER(I12),I12-N(J12),"")</f>
        <v/>
      </c>
      <c r="M12" s="5">
        <f>IF(OR(B12="",L12="Cancelada",NOT(ISNUMBER(C12)),NOT(ISNUMBER(D12))),"",IF(D12&lt;=C12,"REVISAR FECHAS",IF(COUNTIFS($B$2:$B$501,B12,$C$2:$C$501,"&lt;"&amp;D12,$D$2:$D$501,"&gt;"&amp;C12,$L$2:$L$501,"&lt;&gt;Cancelada")&gt;1,"SUPERPUESTA","")))</f>
        <v/>
      </c>
    </row>
    <row r="13">
      <c r="C13" s="4" t="n"/>
      <c r="D13" s="4" t="n"/>
      <c r="E13" s="5">
        <f>IF(AND(ISNUMBER(C13),ISNUMBER(D13)),D13-C13,"")</f>
        <v/>
      </c>
      <c r="I13" s="6" t="n"/>
      <c r="J13" s="6" t="n"/>
      <c r="K13" s="7">
        <f>IF(ISNUMBER(I13),I13-N(J13),"")</f>
        <v/>
      </c>
      <c r="M13" s="5">
        <f>IF(OR(B13="",L13="Cancelada",NOT(ISNUMBER(C13)),NOT(ISNUMBER(D13))),"",IF(D13&lt;=C13,"REVISAR FECHAS",IF(COUNTIFS($B$2:$B$501,B13,$C$2:$C$501,"&lt;"&amp;D13,$D$2:$D$501,"&gt;"&amp;C13,$L$2:$L$501,"&lt;&gt;Cancelada")&gt;1,"SUPERPUESTA","")))</f>
        <v/>
      </c>
    </row>
    <row r="14">
      <c r="C14" s="4" t="n"/>
      <c r="D14" s="4" t="n"/>
      <c r="E14" s="5">
        <f>IF(AND(ISNUMBER(C14),ISNUMBER(D14)),D14-C14,"")</f>
        <v/>
      </c>
      <c r="I14" s="6" t="n"/>
      <c r="J14" s="6" t="n"/>
      <c r="K14" s="7">
        <f>IF(ISNUMBER(I14),I14-N(J14),"")</f>
        <v/>
      </c>
      <c r="M14" s="5">
        <f>IF(OR(B14="",L14="Cancelada",NOT(ISNUMBER(C14)),NOT(ISNUMBER(D14))),"",IF(D14&lt;=C14,"REVISAR FECHAS",IF(COUNTIFS($B$2:$B$501,B14,$C$2:$C$501,"&lt;"&amp;D14,$D$2:$D$501,"&gt;"&amp;C14,$L$2:$L$501,"&lt;&gt;Cancelada")&gt;1,"SUPERPUESTA","")))</f>
        <v/>
      </c>
    </row>
    <row r="15">
      <c r="C15" s="4" t="n"/>
      <c r="D15" s="4" t="n"/>
      <c r="E15" s="5">
        <f>IF(AND(ISNUMBER(C15),ISNUMBER(D15)),D15-C15,"")</f>
        <v/>
      </c>
      <c r="I15" s="6" t="n"/>
      <c r="J15" s="6" t="n"/>
      <c r="K15" s="7">
        <f>IF(ISNUMBER(I15),I15-N(J15),"")</f>
        <v/>
      </c>
      <c r="M15" s="5">
        <f>IF(OR(B15="",L15="Cancelada",NOT(ISNUMBER(C15)),NOT(ISNUMBER(D15))),"",IF(D15&lt;=C15,"REVISAR FECHAS",IF(COUNTIFS($B$2:$B$501,B15,$C$2:$C$501,"&lt;"&amp;D15,$D$2:$D$501,"&gt;"&amp;C15,$L$2:$L$501,"&lt;&gt;Cancelada")&gt;1,"SUPERPUESTA","")))</f>
        <v/>
      </c>
    </row>
    <row r="16">
      <c r="C16" s="4" t="n"/>
      <c r="D16" s="4" t="n"/>
      <c r="E16" s="5">
        <f>IF(AND(ISNUMBER(C16),ISNUMBER(D16)),D16-C16,"")</f>
        <v/>
      </c>
      <c r="I16" s="6" t="n"/>
      <c r="J16" s="6" t="n"/>
      <c r="K16" s="7">
        <f>IF(ISNUMBER(I16),I16-N(J16),"")</f>
        <v/>
      </c>
      <c r="M16" s="5">
        <f>IF(OR(B16="",L16="Cancelada",NOT(ISNUMBER(C16)),NOT(ISNUMBER(D16))),"",IF(D16&lt;=C16,"REVISAR FECHAS",IF(COUNTIFS($B$2:$B$501,B16,$C$2:$C$501,"&lt;"&amp;D16,$D$2:$D$501,"&gt;"&amp;C16,$L$2:$L$501,"&lt;&gt;Cancelada")&gt;1,"SUPERPUESTA","")))</f>
        <v/>
      </c>
    </row>
    <row r="17">
      <c r="C17" s="4" t="n"/>
      <c r="D17" s="4" t="n"/>
      <c r="E17" s="5">
        <f>IF(AND(ISNUMBER(C17),ISNUMBER(D17)),D17-C17,"")</f>
        <v/>
      </c>
      <c r="I17" s="6" t="n"/>
      <c r="J17" s="6" t="n"/>
      <c r="K17" s="7">
        <f>IF(ISNUMBER(I17),I17-N(J17),"")</f>
        <v/>
      </c>
      <c r="M17" s="5">
        <f>IF(OR(B17="",L17="Cancelada",NOT(ISNUMBER(C17)),NOT(ISNUMBER(D17))),"",IF(D17&lt;=C17,"REVISAR FECHAS",IF(COUNTIFS($B$2:$B$501,B17,$C$2:$C$501,"&lt;"&amp;D17,$D$2:$D$501,"&gt;"&amp;C17,$L$2:$L$501,"&lt;&gt;Cancelada")&gt;1,"SUPERPUESTA","")))</f>
        <v/>
      </c>
    </row>
    <row r="18">
      <c r="C18" s="4" t="n"/>
      <c r="D18" s="4" t="n"/>
      <c r="E18" s="5">
        <f>IF(AND(ISNUMBER(C18),ISNUMBER(D18)),D18-C18,"")</f>
        <v/>
      </c>
      <c r="I18" s="6" t="n"/>
      <c r="J18" s="6" t="n"/>
      <c r="K18" s="7">
        <f>IF(ISNUMBER(I18),I18-N(J18),"")</f>
        <v/>
      </c>
      <c r="M18" s="5">
        <f>IF(OR(B18="",L18="Cancelada",NOT(ISNUMBER(C18)),NOT(ISNUMBER(D18))),"",IF(D18&lt;=C18,"REVISAR FECHAS",IF(COUNTIFS($B$2:$B$501,B18,$C$2:$C$501,"&lt;"&amp;D18,$D$2:$D$501,"&gt;"&amp;C18,$L$2:$L$501,"&lt;&gt;Cancelada")&gt;1,"SUPERPUESTA","")))</f>
        <v/>
      </c>
    </row>
    <row r="19">
      <c r="C19" s="4" t="n"/>
      <c r="D19" s="4" t="n"/>
      <c r="E19" s="5">
        <f>IF(AND(ISNUMBER(C19),ISNUMBER(D19)),D19-C19,"")</f>
        <v/>
      </c>
      <c r="I19" s="6" t="n"/>
      <c r="J19" s="6" t="n"/>
      <c r="K19" s="7">
        <f>IF(ISNUMBER(I19),I19-N(J19),"")</f>
        <v/>
      </c>
      <c r="M19" s="5">
        <f>IF(OR(B19="",L19="Cancelada",NOT(ISNUMBER(C19)),NOT(ISNUMBER(D19))),"",IF(D19&lt;=C19,"REVISAR FECHAS",IF(COUNTIFS($B$2:$B$501,B19,$C$2:$C$501,"&lt;"&amp;D19,$D$2:$D$501,"&gt;"&amp;C19,$L$2:$L$501,"&lt;&gt;Cancelada")&gt;1,"SUPERPUESTA","")))</f>
        <v/>
      </c>
    </row>
    <row r="20">
      <c r="C20" s="4" t="n"/>
      <c r="D20" s="4" t="n"/>
      <c r="E20" s="5">
        <f>IF(AND(ISNUMBER(C20),ISNUMBER(D20)),D20-C20,"")</f>
        <v/>
      </c>
      <c r="I20" s="6" t="n"/>
      <c r="J20" s="6" t="n"/>
      <c r="K20" s="7">
        <f>IF(ISNUMBER(I20),I20-N(J20),"")</f>
        <v/>
      </c>
      <c r="M20" s="5">
        <f>IF(OR(B20="",L20="Cancelada",NOT(ISNUMBER(C20)),NOT(ISNUMBER(D20))),"",IF(D20&lt;=C20,"REVISAR FECHAS",IF(COUNTIFS($B$2:$B$501,B20,$C$2:$C$501,"&lt;"&amp;D20,$D$2:$D$501,"&gt;"&amp;C20,$L$2:$L$501,"&lt;&gt;Cancelada")&gt;1,"SUPERPUESTA","")))</f>
        <v/>
      </c>
    </row>
    <row r="21">
      <c r="C21" s="4" t="n"/>
      <c r="D21" s="4" t="n"/>
      <c r="E21" s="5">
        <f>IF(AND(ISNUMBER(C21),ISNUMBER(D21)),D21-C21,"")</f>
        <v/>
      </c>
      <c r="I21" s="6" t="n"/>
      <c r="J21" s="6" t="n"/>
      <c r="K21" s="7">
        <f>IF(ISNUMBER(I21),I21-N(J21),"")</f>
        <v/>
      </c>
      <c r="M21" s="5">
        <f>IF(OR(B21="",L21="Cancelada",NOT(ISNUMBER(C21)),NOT(ISNUMBER(D21))),"",IF(D21&lt;=C21,"REVISAR FECHAS",IF(COUNTIFS($B$2:$B$501,B21,$C$2:$C$501,"&lt;"&amp;D21,$D$2:$D$501,"&gt;"&amp;C21,$L$2:$L$501,"&lt;&gt;Cancelada")&gt;1,"SUPERPUESTA","")))</f>
        <v/>
      </c>
    </row>
    <row r="22">
      <c r="C22" s="4" t="n"/>
      <c r="D22" s="4" t="n"/>
      <c r="E22" s="5">
        <f>IF(AND(ISNUMBER(C22),ISNUMBER(D22)),D22-C22,"")</f>
        <v/>
      </c>
      <c r="I22" s="6" t="n"/>
      <c r="J22" s="6" t="n"/>
      <c r="K22" s="7">
        <f>IF(ISNUMBER(I22),I22-N(J22),"")</f>
        <v/>
      </c>
      <c r="M22" s="5">
        <f>IF(OR(B22="",L22="Cancelada",NOT(ISNUMBER(C22)),NOT(ISNUMBER(D22))),"",IF(D22&lt;=C22,"REVISAR FECHAS",IF(COUNTIFS($B$2:$B$501,B22,$C$2:$C$501,"&lt;"&amp;D22,$D$2:$D$501,"&gt;"&amp;C22,$L$2:$L$501,"&lt;&gt;Cancelada")&gt;1,"SUPERPUESTA","")))</f>
        <v/>
      </c>
    </row>
    <row r="23">
      <c r="C23" s="4" t="n"/>
      <c r="D23" s="4" t="n"/>
      <c r="E23" s="5">
        <f>IF(AND(ISNUMBER(C23),ISNUMBER(D23)),D23-C23,"")</f>
        <v/>
      </c>
      <c r="I23" s="6" t="n"/>
      <c r="J23" s="6" t="n"/>
      <c r="K23" s="7">
        <f>IF(ISNUMBER(I23),I23-N(J23),"")</f>
        <v/>
      </c>
      <c r="M23" s="5">
        <f>IF(OR(B23="",L23="Cancelada",NOT(ISNUMBER(C23)),NOT(ISNUMBER(D23))),"",IF(D23&lt;=C23,"REVISAR FECHAS",IF(COUNTIFS($B$2:$B$501,B23,$C$2:$C$501,"&lt;"&amp;D23,$D$2:$D$501,"&gt;"&amp;C23,$L$2:$L$501,"&lt;&gt;Cancelada")&gt;1,"SUPERPUESTA","")))</f>
        <v/>
      </c>
    </row>
    <row r="24">
      <c r="C24" s="4" t="n"/>
      <c r="D24" s="4" t="n"/>
      <c r="E24" s="5">
        <f>IF(AND(ISNUMBER(C24),ISNUMBER(D24)),D24-C24,"")</f>
        <v/>
      </c>
      <c r="I24" s="6" t="n"/>
      <c r="J24" s="6" t="n"/>
      <c r="K24" s="7">
        <f>IF(ISNUMBER(I24),I24-N(J24),"")</f>
        <v/>
      </c>
      <c r="M24" s="5">
        <f>IF(OR(B24="",L24="Cancelada",NOT(ISNUMBER(C24)),NOT(ISNUMBER(D24))),"",IF(D24&lt;=C24,"REVISAR FECHAS",IF(COUNTIFS($B$2:$B$501,B24,$C$2:$C$501,"&lt;"&amp;D24,$D$2:$D$501,"&gt;"&amp;C24,$L$2:$L$501,"&lt;&gt;Cancelada")&gt;1,"SUPERPUESTA","")))</f>
        <v/>
      </c>
    </row>
    <row r="25">
      <c r="C25" s="4" t="n"/>
      <c r="D25" s="4" t="n"/>
      <c r="E25" s="5">
        <f>IF(AND(ISNUMBER(C25),ISNUMBER(D25)),D25-C25,"")</f>
        <v/>
      </c>
      <c r="I25" s="6" t="n"/>
      <c r="J25" s="6" t="n"/>
      <c r="K25" s="7">
        <f>IF(ISNUMBER(I25),I25-N(J25),"")</f>
        <v/>
      </c>
      <c r="M25" s="5">
        <f>IF(OR(B25="",L25="Cancelada",NOT(ISNUMBER(C25)),NOT(ISNUMBER(D25))),"",IF(D25&lt;=C25,"REVISAR FECHAS",IF(COUNTIFS($B$2:$B$501,B25,$C$2:$C$501,"&lt;"&amp;D25,$D$2:$D$501,"&gt;"&amp;C25,$L$2:$L$501,"&lt;&gt;Cancelada")&gt;1,"SUPERPUESTA","")))</f>
        <v/>
      </c>
    </row>
    <row r="26">
      <c r="C26" s="4" t="n"/>
      <c r="D26" s="4" t="n"/>
      <c r="E26" s="5">
        <f>IF(AND(ISNUMBER(C26),ISNUMBER(D26)),D26-C26,"")</f>
        <v/>
      </c>
      <c r="I26" s="6" t="n"/>
      <c r="J26" s="6" t="n"/>
      <c r="K26" s="7">
        <f>IF(ISNUMBER(I26),I26-N(J26),"")</f>
        <v/>
      </c>
      <c r="M26" s="5">
        <f>IF(OR(B26="",L26="Cancelada",NOT(ISNUMBER(C26)),NOT(ISNUMBER(D26))),"",IF(D26&lt;=C26,"REVISAR FECHAS",IF(COUNTIFS($B$2:$B$501,B26,$C$2:$C$501,"&lt;"&amp;D26,$D$2:$D$501,"&gt;"&amp;C26,$L$2:$L$501,"&lt;&gt;Cancelada")&gt;1,"SUPERPUESTA","")))</f>
        <v/>
      </c>
    </row>
    <row r="27">
      <c r="C27" s="4" t="n"/>
      <c r="D27" s="4" t="n"/>
      <c r="E27" s="5">
        <f>IF(AND(ISNUMBER(C27),ISNUMBER(D27)),D27-C27,"")</f>
        <v/>
      </c>
      <c r="I27" s="6" t="n"/>
      <c r="J27" s="6" t="n"/>
      <c r="K27" s="7">
        <f>IF(ISNUMBER(I27),I27-N(J27),"")</f>
        <v/>
      </c>
      <c r="M27" s="5">
        <f>IF(OR(B27="",L27="Cancelada",NOT(ISNUMBER(C27)),NOT(ISNUMBER(D27))),"",IF(D27&lt;=C27,"REVISAR FECHAS",IF(COUNTIFS($B$2:$B$501,B27,$C$2:$C$501,"&lt;"&amp;D27,$D$2:$D$501,"&gt;"&amp;C27,$L$2:$L$501,"&lt;&gt;Cancelada")&gt;1,"SUPERPUESTA","")))</f>
        <v/>
      </c>
    </row>
    <row r="28">
      <c r="C28" s="4" t="n"/>
      <c r="D28" s="4" t="n"/>
      <c r="E28" s="5">
        <f>IF(AND(ISNUMBER(C28),ISNUMBER(D28)),D28-C28,"")</f>
        <v/>
      </c>
      <c r="I28" s="6" t="n"/>
      <c r="J28" s="6" t="n"/>
      <c r="K28" s="7">
        <f>IF(ISNUMBER(I28),I28-N(J28),"")</f>
        <v/>
      </c>
      <c r="M28" s="5">
        <f>IF(OR(B28="",L28="Cancelada",NOT(ISNUMBER(C28)),NOT(ISNUMBER(D28))),"",IF(D28&lt;=C28,"REVISAR FECHAS",IF(COUNTIFS($B$2:$B$501,B28,$C$2:$C$501,"&lt;"&amp;D28,$D$2:$D$501,"&gt;"&amp;C28,$L$2:$L$501,"&lt;&gt;Cancelada")&gt;1,"SUPERPUESTA","")))</f>
        <v/>
      </c>
    </row>
    <row r="29">
      <c r="C29" s="4" t="n"/>
      <c r="D29" s="4" t="n"/>
      <c r="E29" s="5">
        <f>IF(AND(ISNUMBER(C29),ISNUMBER(D29)),D29-C29,"")</f>
        <v/>
      </c>
      <c r="I29" s="6" t="n"/>
      <c r="J29" s="6" t="n"/>
      <c r="K29" s="7">
        <f>IF(ISNUMBER(I29),I29-N(J29),"")</f>
        <v/>
      </c>
      <c r="M29" s="5">
        <f>IF(OR(B29="",L29="Cancelada",NOT(ISNUMBER(C29)),NOT(ISNUMBER(D29))),"",IF(D29&lt;=C29,"REVISAR FECHAS",IF(COUNTIFS($B$2:$B$501,B29,$C$2:$C$501,"&lt;"&amp;D29,$D$2:$D$501,"&gt;"&amp;C29,$L$2:$L$501,"&lt;&gt;Cancelada")&gt;1,"SUPERPUESTA","")))</f>
        <v/>
      </c>
    </row>
    <row r="30">
      <c r="C30" s="4" t="n"/>
      <c r="D30" s="4" t="n"/>
      <c r="E30" s="5">
        <f>IF(AND(ISNUMBER(C30),ISNUMBER(D30)),D30-C30,"")</f>
        <v/>
      </c>
      <c r="I30" s="6" t="n"/>
      <c r="J30" s="6" t="n"/>
      <c r="K30" s="7">
        <f>IF(ISNUMBER(I30),I30-N(J30),"")</f>
        <v/>
      </c>
      <c r="M30" s="5">
        <f>IF(OR(B30="",L30="Cancelada",NOT(ISNUMBER(C30)),NOT(ISNUMBER(D30))),"",IF(D30&lt;=C30,"REVISAR FECHAS",IF(COUNTIFS($B$2:$B$501,B30,$C$2:$C$501,"&lt;"&amp;D30,$D$2:$D$501,"&gt;"&amp;C30,$L$2:$L$501,"&lt;&gt;Cancelada")&gt;1,"SUPERPUESTA","")))</f>
        <v/>
      </c>
    </row>
    <row r="31">
      <c r="C31" s="4" t="n"/>
      <c r="D31" s="4" t="n"/>
      <c r="E31" s="5">
        <f>IF(AND(ISNUMBER(C31),ISNUMBER(D31)),D31-C31,"")</f>
        <v/>
      </c>
      <c r="I31" s="6" t="n"/>
      <c r="J31" s="6" t="n"/>
      <c r="K31" s="7">
        <f>IF(ISNUMBER(I31),I31-N(J31),"")</f>
        <v/>
      </c>
      <c r="M31" s="5">
        <f>IF(OR(B31="",L31="Cancelada",NOT(ISNUMBER(C31)),NOT(ISNUMBER(D31))),"",IF(D31&lt;=C31,"REVISAR FECHAS",IF(COUNTIFS($B$2:$B$501,B31,$C$2:$C$501,"&lt;"&amp;D31,$D$2:$D$501,"&gt;"&amp;C31,$L$2:$L$501,"&lt;&gt;Cancelada")&gt;1,"SUPERPUESTA","")))</f>
        <v/>
      </c>
    </row>
    <row r="32">
      <c r="C32" s="4" t="n"/>
      <c r="D32" s="4" t="n"/>
      <c r="E32" s="5">
        <f>IF(AND(ISNUMBER(C32),ISNUMBER(D32)),D32-C32,"")</f>
        <v/>
      </c>
      <c r="I32" s="6" t="n"/>
      <c r="J32" s="6" t="n"/>
      <c r="K32" s="7">
        <f>IF(ISNUMBER(I32),I32-N(J32),"")</f>
        <v/>
      </c>
      <c r="M32" s="5">
        <f>IF(OR(B32="",L32="Cancelada",NOT(ISNUMBER(C32)),NOT(ISNUMBER(D32))),"",IF(D32&lt;=C32,"REVISAR FECHAS",IF(COUNTIFS($B$2:$B$501,B32,$C$2:$C$501,"&lt;"&amp;D32,$D$2:$D$501,"&gt;"&amp;C32,$L$2:$L$501,"&lt;&gt;Cancelada")&gt;1,"SUPERPUESTA","")))</f>
        <v/>
      </c>
    </row>
    <row r="33">
      <c r="C33" s="4" t="n"/>
      <c r="D33" s="4" t="n"/>
      <c r="E33" s="5">
        <f>IF(AND(ISNUMBER(C33),ISNUMBER(D33)),D33-C33,"")</f>
        <v/>
      </c>
      <c r="I33" s="6" t="n"/>
      <c r="J33" s="6" t="n"/>
      <c r="K33" s="7">
        <f>IF(ISNUMBER(I33),I33-N(J33),"")</f>
        <v/>
      </c>
      <c r="M33" s="5">
        <f>IF(OR(B33="",L33="Cancelada",NOT(ISNUMBER(C33)),NOT(ISNUMBER(D33))),"",IF(D33&lt;=C33,"REVISAR FECHAS",IF(COUNTIFS($B$2:$B$501,B33,$C$2:$C$501,"&lt;"&amp;D33,$D$2:$D$501,"&gt;"&amp;C33,$L$2:$L$501,"&lt;&gt;Cancelada")&gt;1,"SUPERPUESTA","")))</f>
        <v/>
      </c>
    </row>
    <row r="34">
      <c r="C34" s="4" t="n"/>
      <c r="D34" s="4" t="n"/>
      <c r="E34" s="5">
        <f>IF(AND(ISNUMBER(C34),ISNUMBER(D34)),D34-C34,"")</f>
        <v/>
      </c>
      <c r="I34" s="6" t="n"/>
      <c r="J34" s="6" t="n"/>
      <c r="K34" s="7">
        <f>IF(ISNUMBER(I34),I34-N(J34),"")</f>
        <v/>
      </c>
      <c r="M34" s="5">
        <f>IF(OR(B34="",L34="Cancelada",NOT(ISNUMBER(C34)),NOT(ISNUMBER(D34))),"",IF(D34&lt;=C34,"REVISAR FECHAS",IF(COUNTIFS($B$2:$B$501,B34,$C$2:$C$501,"&lt;"&amp;D34,$D$2:$D$501,"&gt;"&amp;C34,$L$2:$L$501,"&lt;&gt;Cancelada")&gt;1,"SUPERPUESTA","")))</f>
        <v/>
      </c>
    </row>
    <row r="35">
      <c r="C35" s="4" t="n"/>
      <c r="D35" s="4" t="n"/>
      <c r="E35" s="5">
        <f>IF(AND(ISNUMBER(C35),ISNUMBER(D35)),D35-C35,"")</f>
        <v/>
      </c>
      <c r="I35" s="6" t="n"/>
      <c r="J35" s="6" t="n"/>
      <c r="K35" s="7">
        <f>IF(ISNUMBER(I35),I35-N(J35),"")</f>
        <v/>
      </c>
      <c r="M35" s="5">
        <f>IF(OR(B35="",L35="Cancelada",NOT(ISNUMBER(C35)),NOT(ISNUMBER(D35))),"",IF(D35&lt;=C35,"REVISAR FECHAS",IF(COUNTIFS($B$2:$B$501,B35,$C$2:$C$501,"&lt;"&amp;D35,$D$2:$D$501,"&gt;"&amp;C35,$L$2:$L$501,"&lt;&gt;Cancelada")&gt;1,"SUPERPUESTA","")))</f>
        <v/>
      </c>
    </row>
    <row r="36">
      <c r="C36" s="4" t="n"/>
      <c r="D36" s="4" t="n"/>
      <c r="E36" s="5">
        <f>IF(AND(ISNUMBER(C36),ISNUMBER(D36)),D36-C36,"")</f>
        <v/>
      </c>
      <c r="I36" s="6" t="n"/>
      <c r="J36" s="6" t="n"/>
      <c r="K36" s="7">
        <f>IF(ISNUMBER(I36),I36-N(J36),"")</f>
        <v/>
      </c>
      <c r="M36" s="5">
        <f>IF(OR(B36="",L36="Cancelada",NOT(ISNUMBER(C36)),NOT(ISNUMBER(D36))),"",IF(D36&lt;=C36,"REVISAR FECHAS",IF(COUNTIFS($B$2:$B$501,B36,$C$2:$C$501,"&lt;"&amp;D36,$D$2:$D$501,"&gt;"&amp;C36,$L$2:$L$501,"&lt;&gt;Cancelada")&gt;1,"SUPERPUESTA","")))</f>
        <v/>
      </c>
    </row>
    <row r="37">
      <c r="C37" s="4" t="n"/>
      <c r="D37" s="4" t="n"/>
      <c r="E37" s="5">
        <f>IF(AND(ISNUMBER(C37),ISNUMBER(D37)),D37-C37,"")</f>
        <v/>
      </c>
      <c r="I37" s="6" t="n"/>
      <c r="J37" s="6" t="n"/>
      <c r="K37" s="7">
        <f>IF(ISNUMBER(I37),I37-N(J37),"")</f>
        <v/>
      </c>
      <c r="M37" s="5">
        <f>IF(OR(B37="",L37="Cancelada",NOT(ISNUMBER(C37)),NOT(ISNUMBER(D37))),"",IF(D37&lt;=C37,"REVISAR FECHAS",IF(COUNTIFS($B$2:$B$501,B37,$C$2:$C$501,"&lt;"&amp;D37,$D$2:$D$501,"&gt;"&amp;C37,$L$2:$L$501,"&lt;&gt;Cancelada")&gt;1,"SUPERPUESTA","")))</f>
        <v/>
      </c>
    </row>
    <row r="38">
      <c r="C38" s="4" t="n"/>
      <c r="D38" s="4" t="n"/>
      <c r="E38" s="5">
        <f>IF(AND(ISNUMBER(C38),ISNUMBER(D38)),D38-C38,"")</f>
        <v/>
      </c>
      <c r="I38" s="6" t="n"/>
      <c r="J38" s="6" t="n"/>
      <c r="K38" s="7">
        <f>IF(ISNUMBER(I38),I38-N(J38),"")</f>
        <v/>
      </c>
      <c r="M38" s="5">
        <f>IF(OR(B38="",L38="Cancelada",NOT(ISNUMBER(C38)),NOT(ISNUMBER(D38))),"",IF(D38&lt;=C38,"REVISAR FECHAS",IF(COUNTIFS($B$2:$B$501,B38,$C$2:$C$501,"&lt;"&amp;D38,$D$2:$D$501,"&gt;"&amp;C38,$L$2:$L$501,"&lt;&gt;Cancelada")&gt;1,"SUPERPUESTA","")))</f>
        <v/>
      </c>
    </row>
    <row r="39">
      <c r="C39" s="4" t="n"/>
      <c r="D39" s="4" t="n"/>
      <c r="E39" s="5">
        <f>IF(AND(ISNUMBER(C39),ISNUMBER(D39)),D39-C39,"")</f>
        <v/>
      </c>
      <c r="I39" s="6" t="n"/>
      <c r="J39" s="6" t="n"/>
      <c r="K39" s="7">
        <f>IF(ISNUMBER(I39),I39-N(J39),"")</f>
        <v/>
      </c>
      <c r="M39" s="5">
        <f>IF(OR(B39="",L39="Cancelada",NOT(ISNUMBER(C39)),NOT(ISNUMBER(D39))),"",IF(D39&lt;=C39,"REVISAR FECHAS",IF(COUNTIFS($B$2:$B$501,B39,$C$2:$C$501,"&lt;"&amp;D39,$D$2:$D$501,"&gt;"&amp;C39,$L$2:$L$501,"&lt;&gt;Cancelada")&gt;1,"SUPERPUESTA","")))</f>
        <v/>
      </c>
    </row>
    <row r="40">
      <c r="C40" s="4" t="n"/>
      <c r="D40" s="4" t="n"/>
      <c r="E40" s="5">
        <f>IF(AND(ISNUMBER(C40),ISNUMBER(D40)),D40-C40,"")</f>
        <v/>
      </c>
      <c r="I40" s="6" t="n"/>
      <c r="J40" s="6" t="n"/>
      <c r="K40" s="7">
        <f>IF(ISNUMBER(I40),I40-N(J40),"")</f>
        <v/>
      </c>
      <c r="M40" s="5">
        <f>IF(OR(B40="",L40="Cancelada",NOT(ISNUMBER(C40)),NOT(ISNUMBER(D40))),"",IF(D40&lt;=C40,"REVISAR FECHAS",IF(COUNTIFS($B$2:$B$501,B40,$C$2:$C$501,"&lt;"&amp;D40,$D$2:$D$501,"&gt;"&amp;C40,$L$2:$L$501,"&lt;&gt;Cancelada")&gt;1,"SUPERPUESTA","")))</f>
        <v/>
      </c>
    </row>
    <row r="41">
      <c r="C41" s="4" t="n"/>
      <c r="D41" s="4" t="n"/>
      <c r="E41" s="5">
        <f>IF(AND(ISNUMBER(C41),ISNUMBER(D41)),D41-C41,"")</f>
        <v/>
      </c>
      <c r="I41" s="6" t="n"/>
      <c r="J41" s="6" t="n"/>
      <c r="K41" s="7">
        <f>IF(ISNUMBER(I41),I41-N(J41),"")</f>
        <v/>
      </c>
      <c r="M41" s="5">
        <f>IF(OR(B41="",L41="Cancelada",NOT(ISNUMBER(C41)),NOT(ISNUMBER(D41))),"",IF(D41&lt;=C41,"REVISAR FECHAS",IF(COUNTIFS($B$2:$B$501,B41,$C$2:$C$501,"&lt;"&amp;D41,$D$2:$D$501,"&gt;"&amp;C41,$L$2:$L$501,"&lt;&gt;Cancelada")&gt;1,"SUPERPUESTA","")))</f>
        <v/>
      </c>
    </row>
    <row r="42">
      <c r="C42" s="4" t="n"/>
      <c r="D42" s="4" t="n"/>
      <c r="E42" s="5">
        <f>IF(AND(ISNUMBER(C42),ISNUMBER(D42)),D42-C42,"")</f>
        <v/>
      </c>
      <c r="I42" s="6" t="n"/>
      <c r="J42" s="6" t="n"/>
      <c r="K42" s="7">
        <f>IF(ISNUMBER(I42),I42-N(J42),"")</f>
        <v/>
      </c>
      <c r="M42" s="5">
        <f>IF(OR(B42="",L42="Cancelada",NOT(ISNUMBER(C42)),NOT(ISNUMBER(D42))),"",IF(D42&lt;=C42,"REVISAR FECHAS",IF(COUNTIFS($B$2:$B$501,B42,$C$2:$C$501,"&lt;"&amp;D42,$D$2:$D$501,"&gt;"&amp;C42,$L$2:$L$501,"&lt;&gt;Cancelada")&gt;1,"SUPERPUESTA","")))</f>
        <v/>
      </c>
    </row>
    <row r="43">
      <c r="C43" s="4" t="n"/>
      <c r="D43" s="4" t="n"/>
      <c r="E43" s="5">
        <f>IF(AND(ISNUMBER(C43),ISNUMBER(D43)),D43-C43,"")</f>
        <v/>
      </c>
      <c r="I43" s="6" t="n"/>
      <c r="J43" s="6" t="n"/>
      <c r="K43" s="7">
        <f>IF(ISNUMBER(I43),I43-N(J43),"")</f>
        <v/>
      </c>
      <c r="M43" s="5">
        <f>IF(OR(B43="",L43="Cancelada",NOT(ISNUMBER(C43)),NOT(ISNUMBER(D43))),"",IF(D43&lt;=C43,"REVISAR FECHAS",IF(COUNTIFS($B$2:$B$501,B43,$C$2:$C$501,"&lt;"&amp;D43,$D$2:$D$501,"&gt;"&amp;C43,$L$2:$L$501,"&lt;&gt;Cancelada")&gt;1,"SUPERPUESTA","")))</f>
        <v/>
      </c>
    </row>
    <row r="44">
      <c r="C44" s="4" t="n"/>
      <c r="D44" s="4" t="n"/>
      <c r="E44" s="5">
        <f>IF(AND(ISNUMBER(C44),ISNUMBER(D44)),D44-C44,"")</f>
        <v/>
      </c>
      <c r="I44" s="6" t="n"/>
      <c r="J44" s="6" t="n"/>
      <c r="K44" s="7">
        <f>IF(ISNUMBER(I44),I44-N(J44),"")</f>
        <v/>
      </c>
      <c r="M44" s="5">
        <f>IF(OR(B44="",L44="Cancelada",NOT(ISNUMBER(C44)),NOT(ISNUMBER(D44))),"",IF(D44&lt;=C44,"REVISAR FECHAS",IF(COUNTIFS($B$2:$B$501,B44,$C$2:$C$501,"&lt;"&amp;D44,$D$2:$D$501,"&gt;"&amp;C44,$L$2:$L$501,"&lt;&gt;Cancelada")&gt;1,"SUPERPUESTA","")))</f>
        <v/>
      </c>
    </row>
    <row r="45">
      <c r="C45" s="4" t="n"/>
      <c r="D45" s="4" t="n"/>
      <c r="E45" s="5">
        <f>IF(AND(ISNUMBER(C45),ISNUMBER(D45)),D45-C45,"")</f>
        <v/>
      </c>
      <c r="I45" s="6" t="n"/>
      <c r="J45" s="6" t="n"/>
      <c r="K45" s="7">
        <f>IF(ISNUMBER(I45),I45-N(J45),"")</f>
        <v/>
      </c>
      <c r="M45" s="5">
        <f>IF(OR(B45="",L45="Cancelada",NOT(ISNUMBER(C45)),NOT(ISNUMBER(D45))),"",IF(D45&lt;=C45,"REVISAR FECHAS",IF(COUNTIFS($B$2:$B$501,B45,$C$2:$C$501,"&lt;"&amp;D45,$D$2:$D$501,"&gt;"&amp;C45,$L$2:$L$501,"&lt;&gt;Cancelada")&gt;1,"SUPERPUESTA","")))</f>
        <v/>
      </c>
    </row>
    <row r="46">
      <c r="C46" s="4" t="n"/>
      <c r="D46" s="4" t="n"/>
      <c r="E46" s="5">
        <f>IF(AND(ISNUMBER(C46),ISNUMBER(D46)),D46-C46,"")</f>
        <v/>
      </c>
      <c r="I46" s="6" t="n"/>
      <c r="J46" s="6" t="n"/>
      <c r="K46" s="7">
        <f>IF(ISNUMBER(I46),I46-N(J46),"")</f>
        <v/>
      </c>
      <c r="M46" s="5">
        <f>IF(OR(B46="",L46="Cancelada",NOT(ISNUMBER(C46)),NOT(ISNUMBER(D46))),"",IF(D46&lt;=C46,"REVISAR FECHAS",IF(COUNTIFS($B$2:$B$501,B46,$C$2:$C$501,"&lt;"&amp;D46,$D$2:$D$501,"&gt;"&amp;C46,$L$2:$L$501,"&lt;&gt;Cancelada")&gt;1,"SUPERPUESTA","")))</f>
        <v/>
      </c>
    </row>
    <row r="47">
      <c r="C47" s="4" t="n"/>
      <c r="D47" s="4" t="n"/>
      <c r="E47" s="5">
        <f>IF(AND(ISNUMBER(C47),ISNUMBER(D47)),D47-C47,"")</f>
        <v/>
      </c>
      <c r="I47" s="6" t="n"/>
      <c r="J47" s="6" t="n"/>
      <c r="K47" s="7">
        <f>IF(ISNUMBER(I47),I47-N(J47),"")</f>
        <v/>
      </c>
      <c r="M47" s="5">
        <f>IF(OR(B47="",L47="Cancelada",NOT(ISNUMBER(C47)),NOT(ISNUMBER(D47))),"",IF(D47&lt;=C47,"REVISAR FECHAS",IF(COUNTIFS($B$2:$B$501,B47,$C$2:$C$501,"&lt;"&amp;D47,$D$2:$D$501,"&gt;"&amp;C47,$L$2:$L$501,"&lt;&gt;Cancelada")&gt;1,"SUPERPUESTA","")))</f>
        <v/>
      </c>
    </row>
    <row r="48">
      <c r="C48" s="4" t="n"/>
      <c r="D48" s="4" t="n"/>
      <c r="E48" s="5">
        <f>IF(AND(ISNUMBER(C48),ISNUMBER(D48)),D48-C48,"")</f>
        <v/>
      </c>
      <c r="I48" s="6" t="n"/>
      <c r="J48" s="6" t="n"/>
      <c r="K48" s="7">
        <f>IF(ISNUMBER(I48),I48-N(J48),"")</f>
        <v/>
      </c>
      <c r="M48" s="5">
        <f>IF(OR(B48="",L48="Cancelada",NOT(ISNUMBER(C48)),NOT(ISNUMBER(D48))),"",IF(D48&lt;=C48,"REVISAR FECHAS",IF(COUNTIFS($B$2:$B$501,B48,$C$2:$C$501,"&lt;"&amp;D48,$D$2:$D$501,"&gt;"&amp;C48,$L$2:$L$501,"&lt;&gt;Cancelada")&gt;1,"SUPERPUESTA","")))</f>
        <v/>
      </c>
    </row>
    <row r="49">
      <c r="C49" s="4" t="n"/>
      <c r="D49" s="4" t="n"/>
      <c r="E49" s="5">
        <f>IF(AND(ISNUMBER(C49),ISNUMBER(D49)),D49-C49,"")</f>
        <v/>
      </c>
      <c r="I49" s="6" t="n"/>
      <c r="J49" s="6" t="n"/>
      <c r="K49" s="7">
        <f>IF(ISNUMBER(I49),I49-N(J49),"")</f>
        <v/>
      </c>
      <c r="M49" s="5">
        <f>IF(OR(B49="",L49="Cancelada",NOT(ISNUMBER(C49)),NOT(ISNUMBER(D49))),"",IF(D49&lt;=C49,"REVISAR FECHAS",IF(COUNTIFS($B$2:$B$501,B49,$C$2:$C$501,"&lt;"&amp;D49,$D$2:$D$501,"&gt;"&amp;C49,$L$2:$L$501,"&lt;&gt;Cancelada")&gt;1,"SUPERPUESTA","")))</f>
        <v/>
      </c>
    </row>
    <row r="50">
      <c r="C50" s="4" t="n"/>
      <c r="D50" s="4" t="n"/>
      <c r="E50" s="5">
        <f>IF(AND(ISNUMBER(C50),ISNUMBER(D50)),D50-C50,"")</f>
        <v/>
      </c>
      <c r="I50" s="6" t="n"/>
      <c r="J50" s="6" t="n"/>
      <c r="K50" s="7">
        <f>IF(ISNUMBER(I50),I50-N(J50),"")</f>
        <v/>
      </c>
      <c r="M50" s="5">
        <f>IF(OR(B50="",L50="Cancelada",NOT(ISNUMBER(C50)),NOT(ISNUMBER(D50))),"",IF(D50&lt;=C50,"REVISAR FECHAS",IF(COUNTIFS($B$2:$B$501,B50,$C$2:$C$501,"&lt;"&amp;D50,$D$2:$D$501,"&gt;"&amp;C50,$L$2:$L$501,"&lt;&gt;Cancelada")&gt;1,"SUPERPUESTA","")))</f>
        <v/>
      </c>
    </row>
    <row r="51">
      <c r="C51" s="4" t="n"/>
      <c r="D51" s="4" t="n"/>
      <c r="E51" s="5">
        <f>IF(AND(ISNUMBER(C51),ISNUMBER(D51)),D51-C51,"")</f>
        <v/>
      </c>
      <c r="I51" s="6" t="n"/>
      <c r="J51" s="6" t="n"/>
      <c r="K51" s="7">
        <f>IF(ISNUMBER(I51),I51-N(J51),"")</f>
        <v/>
      </c>
      <c r="M51" s="5">
        <f>IF(OR(B51="",L51="Cancelada",NOT(ISNUMBER(C51)),NOT(ISNUMBER(D51))),"",IF(D51&lt;=C51,"REVISAR FECHAS",IF(COUNTIFS($B$2:$B$501,B51,$C$2:$C$501,"&lt;"&amp;D51,$D$2:$D$501,"&gt;"&amp;C51,$L$2:$L$501,"&lt;&gt;Cancelada")&gt;1,"SUPERPUESTA","")))</f>
        <v/>
      </c>
    </row>
    <row r="52">
      <c r="C52" s="4" t="n"/>
      <c r="D52" s="4" t="n"/>
      <c r="E52" s="5">
        <f>IF(AND(ISNUMBER(C52),ISNUMBER(D52)),D52-C52,"")</f>
        <v/>
      </c>
      <c r="I52" s="6" t="n"/>
      <c r="J52" s="6" t="n"/>
      <c r="K52" s="7">
        <f>IF(ISNUMBER(I52),I52-N(J52),"")</f>
        <v/>
      </c>
      <c r="M52" s="5">
        <f>IF(OR(B52="",L52="Cancelada",NOT(ISNUMBER(C52)),NOT(ISNUMBER(D52))),"",IF(D52&lt;=C52,"REVISAR FECHAS",IF(COUNTIFS($B$2:$B$501,B52,$C$2:$C$501,"&lt;"&amp;D52,$D$2:$D$501,"&gt;"&amp;C52,$L$2:$L$501,"&lt;&gt;Cancelada")&gt;1,"SUPERPUESTA","")))</f>
        <v/>
      </c>
    </row>
    <row r="53">
      <c r="C53" s="4" t="n"/>
      <c r="D53" s="4" t="n"/>
      <c r="E53" s="5">
        <f>IF(AND(ISNUMBER(C53),ISNUMBER(D53)),D53-C53,"")</f>
        <v/>
      </c>
      <c r="I53" s="6" t="n"/>
      <c r="J53" s="6" t="n"/>
      <c r="K53" s="7">
        <f>IF(ISNUMBER(I53),I53-N(J53),"")</f>
        <v/>
      </c>
      <c r="M53" s="5">
        <f>IF(OR(B53="",L53="Cancelada",NOT(ISNUMBER(C53)),NOT(ISNUMBER(D53))),"",IF(D53&lt;=C53,"REVISAR FECHAS",IF(COUNTIFS($B$2:$B$501,B53,$C$2:$C$501,"&lt;"&amp;D53,$D$2:$D$501,"&gt;"&amp;C53,$L$2:$L$501,"&lt;&gt;Cancelada")&gt;1,"SUPERPUESTA","")))</f>
        <v/>
      </c>
    </row>
    <row r="54">
      <c r="C54" s="4" t="n"/>
      <c r="D54" s="4" t="n"/>
      <c r="E54" s="5">
        <f>IF(AND(ISNUMBER(C54),ISNUMBER(D54)),D54-C54,"")</f>
        <v/>
      </c>
      <c r="I54" s="6" t="n"/>
      <c r="J54" s="6" t="n"/>
      <c r="K54" s="7">
        <f>IF(ISNUMBER(I54),I54-N(J54),"")</f>
        <v/>
      </c>
      <c r="M54" s="5">
        <f>IF(OR(B54="",L54="Cancelada",NOT(ISNUMBER(C54)),NOT(ISNUMBER(D54))),"",IF(D54&lt;=C54,"REVISAR FECHAS",IF(COUNTIFS($B$2:$B$501,B54,$C$2:$C$501,"&lt;"&amp;D54,$D$2:$D$501,"&gt;"&amp;C54,$L$2:$L$501,"&lt;&gt;Cancelada")&gt;1,"SUPERPUESTA","")))</f>
        <v/>
      </c>
    </row>
    <row r="55">
      <c r="C55" s="4" t="n"/>
      <c r="D55" s="4" t="n"/>
      <c r="E55" s="5">
        <f>IF(AND(ISNUMBER(C55),ISNUMBER(D55)),D55-C55,"")</f>
        <v/>
      </c>
      <c r="I55" s="6" t="n"/>
      <c r="J55" s="6" t="n"/>
      <c r="K55" s="7">
        <f>IF(ISNUMBER(I55),I55-N(J55),"")</f>
        <v/>
      </c>
      <c r="M55" s="5">
        <f>IF(OR(B55="",L55="Cancelada",NOT(ISNUMBER(C55)),NOT(ISNUMBER(D55))),"",IF(D55&lt;=C55,"REVISAR FECHAS",IF(COUNTIFS($B$2:$B$501,B55,$C$2:$C$501,"&lt;"&amp;D55,$D$2:$D$501,"&gt;"&amp;C55,$L$2:$L$501,"&lt;&gt;Cancelada")&gt;1,"SUPERPUESTA","")))</f>
        <v/>
      </c>
    </row>
    <row r="56">
      <c r="C56" s="4" t="n"/>
      <c r="D56" s="4" t="n"/>
      <c r="E56" s="5">
        <f>IF(AND(ISNUMBER(C56),ISNUMBER(D56)),D56-C56,"")</f>
        <v/>
      </c>
      <c r="I56" s="6" t="n"/>
      <c r="J56" s="6" t="n"/>
      <c r="K56" s="7">
        <f>IF(ISNUMBER(I56),I56-N(J56),"")</f>
        <v/>
      </c>
      <c r="M56" s="5">
        <f>IF(OR(B56="",L56="Cancelada",NOT(ISNUMBER(C56)),NOT(ISNUMBER(D56))),"",IF(D56&lt;=C56,"REVISAR FECHAS",IF(COUNTIFS($B$2:$B$501,B56,$C$2:$C$501,"&lt;"&amp;D56,$D$2:$D$501,"&gt;"&amp;C56,$L$2:$L$501,"&lt;&gt;Cancelada")&gt;1,"SUPERPUESTA","")))</f>
        <v/>
      </c>
    </row>
    <row r="57">
      <c r="C57" s="4" t="n"/>
      <c r="D57" s="4" t="n"/>
      <c r="E57" s="5">
        <f>IF(AND(ISNUMBER(C57),ISNUMBER(D57)),D57-C57,"")</f>
        <v/>
      </c>
      <c r="I57" s="6" t="n"/>
      <c r="J57" s="6" t="n"/>
      <c r="K57" s="7">
        <f>IF(ISNUMBER(I57),I57-N(J57),"")</f>
        <v/>
      </c>
      <c r="M57" s="5">
        <f>IF(OR(B57="",L57="Cancelada",NOT(ISNUMBER(C57)),NOT(ISNUMBER(D57))),"",IF(D57&lt;=C57,"REVISAR FECHAS",IF(COUNTIFS($B$2:$B$501,B57,$C$2:$C$501,"&lt;"&amp;D57,$D$2:$D$501,"&gt;"&amp;C57,$L$2:$L$501,"&lt;&gt;Cancelada")&gt;1,"SUPERPUESTA","")))</f>
        <v/>
      </c>
    </row>
    <row r="58">
      <c r="C58" s="4" t="n"/>
      <c r="D58" s="4" t="n"/>
      <c r="E58" s="5">
        <f>IF(AND(ISNUMBER(C58),ISNUMBER(D58)),D58-C58,"")</f>
        <v/>
      </c>
      <c r="I58" s="6" t="n"/>
      <c r="J58" s="6" t="n"/>
      <c r="K58" s="7">
        <f>IF(ISNUMBER(I58),I58-N(J58),"")</f>
        <v/>
      </c>
      <c r="M58" s="5">
        <f>IF(OR(B58="",L58="Cancelada",NOT(ISNUMBER(C58)),NOT(ISNUMBER(D58))),"",IF(D58&lt;=C58,"REVISAR FECHAS",IF(COUNTIFS($B$2:$B$501,B58,$C$2:$C$501,"&lt;"&amp;D58,$D$2:$D$501,"&gt;"&amp;C58,$L$2:$L$501,"&lt;&gt;Cancelada")&gt;1,"SUPERPUESTA","")))</f>
        <v/>
      </c>
    </row>
    <row r="59">
      <c r="C59" s="4" t="n"/>
      <c r="D59" s="4" t="n"/>
      <c r="E59" s="5">
        <f>IF(AND(ISNUMBER(C59),ISNUMBER(D59)),D59-C59,"")</f>
        <v/>
      </c>
      <c r="I59" s="6" t="n"/>
      <c r="J59" s="6" t="n"/>
      <c r="K59" s="7">
        <f>IF(ISNUMBER(I59),I59-N(J59),"")</f>
        <v/>
      </c>
      <c r="M59" s="5">
        <f>IF(OR(B59="",L59="Cancelada",NOT(ISNUMBER(C59)),NOT(ISNUMBER(D59))),"",IF(D59&lt;=C59,"REVISAR FECHAS",IF(COUNTIFS($B$2:$B$501,B59,$C$2:$C$501,"&lt;"&amp;D59,$D$2:$D$501,"&gt;"&amp;C59,$L$2:$L$501,"&lt;&gt;Cancelada")&gt;1,"SUPERPUESTA","")))</f>
        <v/>
      </c>
    </row>
    <row r="60">
      <c r="C60" s="4" t="n"/>
      <c r="D60" s="4" t="n"/>
      <c r="E60" s="5">
        <f>IF(AND(ISNUMBER(C60),ISNUMBER(D60)),D60-C60,"")</f>
        <v/>
      </c>
      <c r="I60" s="6" t="n"/>
      <c r="J60" s="6" t="n"/>
      <c r="K60" s="7">
        <f>IF(ISNUMBER(I60),I60-N(J60),"")</f>
        <v/>
      </c>
      <c r="M60" s="5">
        <f>IF(OR(B60="",L60="Cancelada",NOT(ISNUMBER(C60)),NOT(ISNUMBER(D60))),"",IF(D60&lt;=C60,"REVISAR FECHAS",IF(COUNTIFS($B$2:$B$501,B60,$C$2:$C$501,"&lt;"&amp;D60,$D$2:$D$501,"&gt;"&amp;C60,$L$2:$L$501,"&lt;&gt;Cancelada")&gt;1,"SUPERPUESTA","")))</f>
        <v/>
      </c>
    </row>
    <row r="61">
      <c r="C61" s="4" t="n"/>
      <c r="D61" s="4" t="n"/>
      <c r="E61" s="5">
        <f>IF(AND(ISNUMBER(C61),ISNUMBER(D61)),D61-C61,"")</f>
        <v/>
      </c>
      <c r="I61" s="6" t="n"/>
      <c r="J61" s="6" t="n"/>
      <c r="K61" s="7">
        <f>IF(ISNUMBER(I61),I61-N(J61),"")</f>
        <v/>
      </c>
      <c r="M61" s="5">
        <f>IF(OR(B61="",L61="Cancelada",NOT(ISNUMBER(C61)),NOT(ISNUMBER(D61))),"",IF(D61&lt;=C61,"REVISAR FECHAS",IF(COUNTIFS($B$2:$B$501,B61,$C$2:$C$501,"&lt;"&amp;D61,$D$2:$D$501,"&gt;"&amp;C61,$L$2:$L$501,"&lt;&gt;Cancelada")&gt;1,"SUPERPUESTA","")))</f>
        <v/>
      </c>
    </row>
    <row r="62">
      <c r="C62" s="4" t="n"/>
      <c r="D62" s="4" t="n"/>
      <c r="E62" s="5">
        <f>IF(AND(ISNUMBER(C62),ISNUMBER(D62)),D62-C62,"")</f>
        <v/>
      </c>
      <c r="I62" s="6" t="n"/>
      <c r="J62" s="6" t="n"/>
      <c r="K62" s="7">
        <f>IF(ISNUMBER(I62),I62-N(J62),"")</f>
        <v/>
      </c>
      <c r="M62" s="5">
        <f>IF(OR(B62="",L62="Cancelada",NOT(ISNUMBER(C62)),NOT(ISNUMBER(D62))),"",IF(D62&lt;=C62,"REVISAR FECHAS",IF(COUNTIFS($B$2:$B$501,B62,$C$2:$C$501,"&lt;"&amp;D62,$D$2:$D$501,"&gt;"&amp;C62,$L$2:$L$501,"&lt;&gt;Cancelada")&gt;1,"SUPERPUESTA","")))</f>
        <v/>
      </c>
    </row>
    <row r="63">
      <c r="C63" s="4" t="n"/>
      <c r="D63" s="4" t="n"/>
      <c r="E63" s="5">
        <f>IF(AND(ISNUMBER(C63),ISNUMBER(D63)),D63-C63,"")</f>
        <v/>
      </c>
      <c r="I63" s="6" t="n"/>
      <c r="J63" s="6" t="n"/>
      <c r="K63" s="7">
        <f>IF(ISNUMBER(I63),I63-N(J63),"")</f>
        <v/>
      </c>
      <c r="M63" s="5">
        <f>IF(OR(B63="",L63="Cancelada",NOT(ISNUMBER(C63)),NOT(ISNUMBER(D63))),"",IF(D63&lt;=C63,"REVISAR FECHAS",IF(COUNTIFS($B$2:$B$501,B63,$C$2:$C$501,"&lt;"&amp;D63,$D$2:$D$501,"&gt;"&amp;C63,$L$2:$L$501,"&lt;&gt;Cancelada")&gt;1,"SUPERPUESTA","")))</f>
        <v/>
      </c>
    </row>
    <row r="64">
      <c r="C64" s="4" t="n"/>
      <c r="D64" s="4" t="n"/>
      <c r="E64" s="5">
        <f>IF(AND(ISNUMBER(C64),ISNUMBER(D64)),D64-C64,"")</f>
        <v/>
      </c>
      <c r="I64" s="6" t="n"/>
      <c r="J64" s="6" t="n"/>
      <c r="K64" s="7">
        <f>IF(ISNUMBER(I64),I64-N(J64),"")</f>
        <v/>
      </c>
      <c r="M64" s="5">
        <f>IF(OR(B64="",L64="Cancelada",NOT(ISNUMBER(C64)),NOT(ISNUMBER(D64))),"",IF(D64&lt;=C64,"REVISAR FECHAS",IF(COUNTIFS($B$2:$B$501,B64,$C$2:$C$501,"&lt;"&amp;D64,$D$2:$D$501,"&gt;"&amp;C64,$L$2:$L$501,"&lt;&gt;Cancelada")&gt;1,"SUPERPUESTA","")))</f>
        <v/>
      </c>
    </row>
    <row r="65">
      <c r="C65" s="4" t="n"/>
      <c r="D65" s="4" t="n"/>
      <c r="E65" s="5">
        <f>IF(AND(ISNUMBER(C65),ISNUMBER(D65)),D65-C65,"")</f>
        <v/>
      </c>
      <c r="I65" s="6" t="n"/>
      <c r="J65" s="6" t="n"/>
      <c r="K65" s="7">
        <f>IF(ISNUMBER(I65),I65-N(J65),"")</f>
        <v/>
      </c>
      <c r="M65" s="5">
        <f>IF(OR(B65="",L65="Cancelada",NOT(ISNUMBER(C65)),NOT(ISNUMBER(D65))),"",IF(D65&lt;=C65,"REVISAR FECHAS",IF(COUNTIFS($B$2:$B$501,B65,$C$2:$C$501,"&lt;"&amp;D65,$D$2:$D$501,"&gt;"&amp;C65,$L$2:$L$501,"&lt;&gt;Cancelada")&gt;1,"SUPERPUESTA","")))</f>
        <v/>
      </c>
    </row>
    <row r="66">
      <c r="C66" s="4" t="n"/>
      <c r="D66" s="4" t="n"/>
      <c r="E66" s="5">
        <f>IF(AND(ISNUMBER(C66),ISNUMBER(D66)),D66-C66,"")</f>
        <v/>
      </c>
      <c r="I66" s="6" t="n"/>
      <c r="J66" s="6" t="n"/>
      <c r="K66" s="7">
        <f>IF(ISNUMBER(I66),I66-N(J66),"")</f>
        <v/>
      </c>
      <c r="M66" s="5">
        <f>IF(OR(B66="",L66="Cancelada",NOT(ISNUMBER(C66)),NOT(ISNUMBER(D66))),"",IF(D66&lt;=C66,"REVISAR FECHAS",IF(COUNTIFS($B$2:$B$501,B66,$C$2:$C$501,"&lt;"&amp;D66,$D$2:$D$501,"&gt;"&amp;C66,$L$2:$L$501,"&lt;&gt;Cancelada")&gt;1,"SUPERPUESTA","")))</f>
        <v/>
      </c>
    </row>
    <row r="67">
      <c r="C67" s="4" t="n"/>
      <c r="D67" s="4" t="n"/>
      <c r="E67" s="5">
        <f>IF(AND(ISNUMBER(C67),ISNUMBER(D67)),D67-C67,"")</f>
        <v/>
      </c>
      <c r="I67" s="6" t="n"/>
      <c r="J67" s="6" t="n"/>
      <c r="K67" s="7">
        <f>IF(ISNUMBER(I67),I67-N(J67),"")</f>
        <v/>
      </c>
      <c r="M67" s="5">
        <f>IF(OR(B67="",L67="Cancelada",NOT(ISNUMBER(C67)),NOT(ISNUMBER(D67))),"",IF(D67&lt;=C67,"REVISAR FECHAS",IF(COUNTIFS($B$2:$B$501,B67,$C$2:$C$501,"&lt;"&amp;D67,$D$2:$D$501,"&gt;"&amp;C67,$L$2:$L$501,"&lt;&gt;Cancelada")&gt;1,"SUPERPUESTA","")))</f>
        <v/>
      </c>
    </row>
    <row r="68">
      <c r="C68" s="4" t="n"/>
      <c r="D68" s="4" t="n"/>
      <c r="E68" s="5">
        <f>IF(AND(ISNUMBER(C68),ISNUMBER(D68)),D68-C68,"")</f>
        <v/>
      </c>
      <c r="I68" s="6" t="n"/>
      <c r="J68" s="6" t="n"/>
      <c r="K68" s="7">
        <f>IF(ISNUMBER(I68),I68-N(J68),"")</f>
        <v/>
      </c>
      <c r="M68" s="5">
        <f>IF(OR(B68="",L68="Cancelada",NOT(ISNUMBER(C68)),NOT(ISNUMBER(D68))),"",IF(D68&lt;=C68,"REVISAR FECHAS",IF(COUNTIFS($B$2:$B$501,B68,$C$2:$C$501,"&lt;"&amp;D68,$D$2:$D$501,"&gt;"&amp;C68,$L$2:$L$501,"&lt;&gt;Cancelada")&gt;1,"SUPERPUESTA","")))</f>
        <v/>
      </c>
    </row>
    <row r="69">
      <c r="C69" s="4" t="n"/>
      <c r="D69" s="4" t="n"/>
      <c r="E69" s="5">
        <f>IF(AND(ISNUMBER(C69),ISNUMBER(D69)),D69-C69,"")</f>
        <v/>
      </c>
      <c r="I69" s="6" t="n"/>
      <c r="J69" s="6" t="n"/>
      <c r="K69" s="7">
        <f>IF(ISNUMBER(I69),I69-N(J69),"")</f>
        <v/>
      </c>
      <c r="M69" s="5">
        <f>IF(OR(B69="",L69="Cancelada",NOT(ISNUMBER(C69)),NOT(ISNUMBER(D69))),"",IF(D69&lt;=C69,"REVISAR FECHAS",IF(COUNTIFS($B$2:$B$501,B69,$C$2:$C$501,"&lt;"&amp;D69,$D$2:$D$501,"&gt;"&amp;C69,$L$2:$L$501,"&lt;&gt;Cancelada")&gt;1,"SUPERPUESTA","")))</f>
        <v/>
      </c>
    </row>
    <row r="70">
      <c r="C70" s="4" t="n"/>
      <c r="D70" s="4" t="n"/>
      <c r="E70" s="5">
        <f>IF(AND(ISNUMBER(C70),ISNUMBER(D70)),D70-C70,"")</f>
        <v/>
      </c>
      <c r="I70" s="6" t="n"/>
      <c r="J70" s="6" t="n"/>
      <c r="K70" s="7">
        <f>IF(ISNUMBER(I70),I70-N(J70),"")</f>
        <v/>
      </c>
      <c r="M70" s="5">
        <f>IF(OR(B70="",L70="Cancelada",NOT(ISNUMBER(C70)),NOT(ISNUMBER(D70))),"",IF(D70&lt;=C70,"REVISAR FECHAS",IF(COUNTIFS($B$2:$B$501,B70,$C$2:$C$501,"&lt;"&amp;D70,$D$2:$D$501,"&gt;"&amp;C70,$L$2:$L$501,"&lt;&gt;Cancelada")&gt;1,"SUPERPUESTA","")))</f>
        <v/>
      </c>
    </row>
    <row r="71">
      <c r="C71" s="4" t="n"/>
      <c r="D71" s="4" t="n"/>
      <c r="E71" s="5">
        <f>IF(AND(ISNUMBER(C71),ISNUMBER(D71)),D71-C71,"")</f>
        <v/>
      </c>
      <c r="I71" s="6" t="n"/>
      <c r="J71" s="6" t="n"/>
      <c r="K71" s="7">
        <f>IF(ISNUMBER(I71),I71-N(J71),"")</f>
        <v/>
      </c>
      <c r="M71" s="5">
        <f>IF(OR(B71="",L71="Cancelada",NOT(ISNUMBER(C71)),NOT(ISNUMBER(D71))),"",IF(D71&lt;=C71,"REVISAR FECHAS",IF(COUNTIFS($B$2:$B$501,B71,$C$2:$C$501,"&lt;"&amp;D71,$D$2:$D$501,"&gt;"&amp;C71,$L$2:$L$501,"&lt;&gt;Cancelada")&gt;1,"SUPERPUESTA","")))</f>
        <v/>
      </c>
    </row>
    <row r="72">
      <c r="C72" s="4" t="n"/>
      <c r="D72" s="4" t="n"/>
      <c r="E72" s="5">
        <f>IF(AND(ISNUMBER(C72),ISNUMBER(D72)),D72-C72,"")</f>
        <v/>
      </c>
      <c r="I72" s="6" t="n"/>
      <c r="J72" s="6" t="n"/>
      <c r="K72" s="7">
        <f>IF(ISNUMBER(I72),I72-N(J72),"")</f>
        <v/>
      </c>
      <c r="M72" s="5">
        <f>IF(OR(B72="",L72="Cancelada",NOT(ISNUMBER(C72)),NOT(ISNUMBER(D72))),"",IF(D72&lt;=C72,"REVISAR FECHAS",IF(COUNTIFS($B$2:$B$501,B72,$C$2:$C$501,"&lt;"&amp;D72,$D$2:$D$501,"&gt;"&amp;C72,$L$2:$L$501,"&lt;&gt;Cancelada")&gt;1,"SUPERPUESTA","")))</f>
        <v/>
      </c>
    </row>
    <row r="73">
      <c r="C73" s="4" t="n"/>
      <c r="D73" s="4" t="n"/>
      <c r="E73" s="5">
        <f>IF(AND(ISNUMBER(C73),ISNUMBER(D73)),D73-C73,"")</f>
        <v/>
      </c>
      <c r="I73" s="6" t="n"/>
      <c r="J73" s="6" t="n"/>
      <c r="K73" s="7">
        <f>IF(ISNUMBER(I73),I73-N(J73),"")</f>
        <v/>
      </c>
      <c r="M73" s="5">
        <f>IF(OR(B73="",L73="Cancelada",NOT(ISNUMBER(C73)),NOT(ISNUMBER(D73))),"",IF(D73&lt;=C73,"REVISAR FECHAS",IF(COUNTIFS($B$2:$B$501,B73,$C$2:$C$501,"&lt;"&amp;D73,$D$2:$D$501,"&gt;"&amp;C73,$L$2:$L$501,"&lt;&gt;Cancelada")&gt;1,"SUPERPUESTA","")))</f>
        <v/>
      </c>
    </row>
    <row r="74">
      <c r="C74" s="4" t="n"/>
      <c r="D74" s="4" t="n"/>
      <c r="E74" s="5">
        <f>IF(AND(ISNUMBER(C74),ISNUMBER(D74)),D74-C74,"")</f>
        <v/>
      </c>
      <c r="I74" s="6" t="n"/>
      <c r="J74" s="6" t="n"/>
      <c r="K74" s="7">
        <f>IF(ISNUMBER(I74),I74-N(J74),"")</f>
        <v/>
      </c>
      <c r="M74" s="5">
        <f>IF(OR(B74="",L74="Cancelada",NOT(ISNUMBER(C74)),NOT(ISNUMBER(D74))),"",IF(D74&lt;=C74,"REVISAR FECHAS",IF(COUNTIFS($B$2:$B$501,B74,$C$2:$C$501,"&lt;"&amp;D74,$D$2:$D$501,"&gt;"&amp;C74,$L$2:$L$501,"&lt;&gt;Cancelada")&gt;1,"SUPERPUESTA","")))</f>
        <v/>
      </c>
    </row>
    <row r="75">
      <c r="C75" s="4" t="n"/>
      <c r="D75" s="4" t="n"/>
      <c r="E75" s="5">
        <f>IF(AND(ISNUMBER(C75),ISNUMBER(D75)),D75-C75,"")</f>
        <v/>
      </c>
      <c r="I75" s="6" t="n"/>
      <c r="J75" s="6" t="n"/>
      <c r="K75" s="7">
        <f>IF(ISNUMBER(I75),I75-N(J75),"")</f>
        <v/>
      </c>
      <c r="M75" s="5">
        <f>IF(OR(B75="",L75="Cancelada",NOT(ISNUMBER(C75)),NOT(ISNUMBER(D75))),"",IF(D75&lt;=C75,"REVISAR FECHAS",IF(COUNTIFS($B$2:$B$501,B75,$C$2:$C$501,"&lt;"&amp;D75,$D$2:$D$501,"&gt;"&amp;C75,$L$2:$L$501,"&lt;&gt;Cancelada")&gt;1,"SUPERPUESTA","")))</f>
        <v/>
      </c>
    </row>
    <row r="76">
      <c r="C76" s="4" t="n"/>
      <c r="D76" s="4" t="n"/>
      <c r="E76" s="5">
        <f>IF(AND(ISNUMBER(C76),ISNUMBER(D76)),D76-C76,"")</f>
        <v/>
      </c>
      <c r="I76" s="6" t="n"/>
      <c r="J76" s="6" t="n"/>
      <c r="K76" s="7">
        <f>IF(ISNUMBER(I76),I76-N(J76),"")</f>
        <v/>
      </c>
      <c r="M76" s="5">
        <f>IF(OR(B76="",L76="Cancelada",NOT(ISNUMBER(C76)),NOT(ISNUMBER(D76))),"",IF(D76&lt;=C76,"REVISAR FECHAS",IF(COUNTIFS($B$2:$B$501,B76,$C$2:$C$501,"&lt;"&amp;D76,$D$2:$D$501,"&gt;"&amp;C76,$L$2:$L$501,"&lt;&gt;Cancelada")&gt;1,"SUPERPUESTA","")))</f>
        <v/>
      </c>
    </row>
    <row r="77">
      <c r="C77" s="4" t="n"/>
      <c r="D77" s="4" t="n"/>
      <c r="E77" s="5">
        <f>IF(AND(ISNUMBER(C77),ISNUMBER(D77)),D77-C77,"")</f>
        <v/>
      </c>
      <c r="I77" s="6" t="n"/>
      <c r="J77" s="6" t="n"/>
      <c r="K77" s="7">
        <f>IF(ISNUMBER(I77),I77-N(J77),"")</f>
        <v/>
      </c>
      <c r="M77" s="5">
        <f>IF(OR(B77="",L77="Cancelada",NOT(ISNUMBER(C77)),NOT(ISNUMBER(D77))),"",IF(D77&lt;=C77,"REVISAR FECHAS",IF(COUNTIFS($B$2:$B$501,B77,$C$2:$C$501,"&lt;"&amp;D77,$D$2:$D$501,"&gt;"&amp;C77,$L$2:$L$501,"&lt;&gt;Cancelada")&gt;1,"SUPERPUESTA","")))</f>
        <v/>
      </c>
    </row>
    <row r="78">
      <c r="C78" s="4" t="n"/>
      <c r="D78" s="4" t="n"/>
      <c r="E78" s="5">
        <f>IF(AND(ISNUMBER(C78),ISNUMBER(D78)),D78-C78,"")</f>
        <v/>
      </c>
      <c r="I78" s="6" t="n"/>
      <c r="J78" s="6" t="n"/>
      <c r="K78" s="7">
        <f>IF(ISNUMBER(I78),I78-N(J78),"")</f>
        <v/>
      </c>
      <c r="M78" s="5">
        <f>IF(OR(B78="",L78="Cancelada",NOT(ISNUMBER(C78)),NOT(ISNUMBER(D78))),"",IF(D78&lt;=C78,"REVISAR FECHAS",IF(COUNTIFS($B$2:$B$501,B78,$C$2:$C$501,"&lt;"&amp;D78,$D$2:$D$501,"&gt;"&amp;C78,$L$2:$L$501,"&lt;&gt;Cancelada")&gt;1,"SUPERPUESTA","")))</f>
        <v/>
      </c>
    </row>
    <row r="79">
      <c r="C79" s="4" t="n"/>
      <c r="D79" s="4" t="n"/>
      <c r="E79" s="5">
        <f>IF(AND(ISNUMBER(C79),ISNUMBER(D79)),D79-C79,"")</f>
        <v/>
      </c>
      <c r="I79" s="6" t="n"/>
      <c r="J79" s="6" t="n"/>
      <c r="K79" s="7">
        <f>IF(ISNUMBER(I79),I79-N(J79),"")</f>
        <v/>
      </c>
      <c r="M79" s="5">
        <f>IF(OR(B79="",L79="Cancelada",NOT(ISNUMBER(C79)),NOT(ISNUMBER(D79))),"",IF(D79&lt;=C79,"REVISAR FECHAS",IF(COUNTIFS($B$2:$B$501,B79,$C$2:$C$501,"&lt;"&amp;D79,$D$2:$D$501,"&gt;"&amp;C79,$L$2:$L$501,"&lt;&gt;Cancelada")&gt;1,"SUPERPUESTA","")))</f>
        <v/>
      </c>
    </row>
    <row r="80">
      <c r="C80" s="4" t="n"/>
      <c r="D80" s="4" t="n"/>
      <c r="E80" s="5">
        <f>IF(AND(ISNUMBER(C80),ISNUMBER(D80)),D80-C80,"")</f>
        <v/>
      </c>
      <c r="I80" s="6" t="n"/>
      <c r="J80" s="6" t="n"/>
      <c r="K80" s="7">
        <f>IF(ISNUMBER(I80),I80-N(J80),"")</f>
        <v/>
      </c>
      <c r="M80" s="5">
        <f>IF(OR(B80="",L80="Cancelada",NOT(ISNUMBER(C80)),NOT(ISNUMBER(D80))),"",IF(D80&lt;=C80,"REVISAR FECHAS",IF(COUNTIFS($B$2:$B$501,B80,$C$2:$C$501,"&lt;"&amp;D80,$D$2:$D$501,"&gt;"&amp;C80,$L$2:$L$501,"&lt;&gt;Cancelada")&gt;1,"SUPERPUESTA","")))</f>
        <v/>
      </c>
    </row>
    <row r="81">
      <c r="C81" s="4" t="n"/>
      <c r="D81" s="4" t="n"/>
      <c r="E81" s="5">
        <f>IF(AND(ISNUMBER(C81),ISNUMBER(D81)),D81-C81,"")</f>
        <v/>
      </c>
      <c r="I81" s="6" t="n"/>
      <c r="J81" s="6" t="n"/>
      <c r="K81" s="7">
        <f>IF(ISNUMBER(I81),I81-N(J81),"")</f>
        <v/>
      </c>
      <c r="M81" s="5">
        <f>IF(OR(B81="",L81="Cancelada",NOT(ISNUMBER(C81)),NOT(ISNUMBER(D81))),"",IF(D81&lt;=C81,"REVISAR FECHAS",IF(COUNTIFS($B$2:$B$501,B81,$C$2:$C$501,"&lt;"&amp;D81,$D$2:$D$501,"&gt;"&amp;C81,$L$2:$L$501,"&lt;&gt;Cancelada")&gt;1,"SUPERPUESTA","")))</f>
        <v/>
      </c>
    </row>
    <row r="82">
      <c r="C82" s="4" t="n"/>
      <c r="D82" s="4" t="n"/>
      <c r="E82" s="5">
        <f>IF(AND(ISNUMBER(C82),ISNUMBER(D82)),D82-C82,"")</f>
        <v/>
      </c>
      <c r="I82" s="6" t="n"/>
      <c r="J82" s="6" t="n"/>
      <c r="K82" s="7">
        <f>IF(ISNUMBER(I82),I82-N(J82),"")</f>
        <v/>
      </c>
      <c r="M82" s="5">
        <f>IF(OR(B82="",L82="Cancelada",NOT(ISNUMBER(C82)),NOT(ISNUMBER(D82))),"",IF(D82&lt;=C82,"REVISAR FECHAS",IF(COUNTIFS($B$2:$B$501,B82,$C$2:$C$501,"&lt;"&amp;D82,$D$2:$D$501,"&gt;"&amp;C82,$L$2:$L$501,"&lt;&gt;Cancelada")&gt;1,"SUPERPUESTA","")))</f>
        <v/>
      </c>
    </row>
    <row r="83">
      <c r="C83" s="4" t="n"/>
      <c r="D83" s="4" t="n"/>
      <c r="E83" s="5">
        <f>IF(AND(ISNUMBER(C83),ISNUMBER(D83)),D83-C83,"")</f>
        <v/>
      </c>
      <c r="I83" s="6" t="n"/>
      <c r="J83" s="6" t="n"/>
      <c r="K83" s="7">
        <f>IF(ISNUMBER(I83),I83-N(J83),"")</f>
        <v/>
      </c>
      <c r="M83" s="5">
        <f>IF(OR(B83="",L83="Cancelada",NOT(ISNUMBER(C83)),NOT(ISNUMBER(D83))),"",IF(D83&lt;=C83,"REVISAR FECHAS",IF(COUNTIFS($B$2:$B$501,B83,$C$2:$C$501,"&lt;"&amp;D83,$D$2:$D$501,"&gt;"&amp;C83,$L$2:$L$501,"&lt;&gt;Cancelada")&gt;1,"SUPERPUESTA","")))</f>
        <v/>
      </c>
    </row>
    <row r="84">
      <c r="C84" s="4" t="n"/>
      <c r="D84" s="4" t="n"/>
      <c r="E84" s="5">
        <f>IF(AND(ISNUMBER(C84),ISNUMBER(D84)),D84-C84,"")</f>
        <v/>
      </c>
      <c r="I84" s="6" t="n"/>
      <c r="J84" s="6" t="n"/>
      <c r="K84" s="7">
        <f>IF(ISNUMBER(I84),I84-N(J84),"")</f>
        <v/>
      </c>
      <c r="M84" s="5">
        <f>IF(OR(B84="",L84="Cancelada",NOT(ISNUMBER(C84)),NOT(ISNUMBER(D84))),"",IF(D84&lt;=C84,"REVISAR FECHAS",IF(COUNTIFS($B$2:$B$501,B84,$C$2:$C$501,"&lt;"&amp;D84,$D$2:$D$501,"&gt;"&amp;C84,$L$2:$L$501,"&lt;&gt;Cancelada")&gt;1,"SUPERPUESTA","")))</f>
        <v/>
      </c>
    </row>
    <row r="85">
      <c r="C85" s="4" t="n"/>
      <c r="D85" s="4" t="n"/>
      <c r="E85" s="5">
        <f>IF(AND(ISNUMBER(C85),ISNUMBER(D85)),D85-C85,"")</f>
        <v/>
      </c>
      <c r="I85" s="6" t="n"/>
      <c r="J85" s="6" t="n"/>
      <c r="K85" s="7">
        <f>IF(ISNUMBER(I85),I85-N(J85),"")</f>
        <v/>
      </c>
      <c r="M85" s="5">
        <f>IF(OR(B85="",L85="Cancelada",NOT(ISNUMBER(C85)),NOT(ISNUMBER(D85))),"",IF(D85&lt;=C85,"REVISAR FECHAS",IF(COUNTIFS($B$2:$B$501,B85,$C$2:$C$501,"&lt;"&amp;D85,$D$2:$D$501,"&gt;"&amp;C85,$L$2:$L$501,"&lt;&gt;Cancelada")&gt;1,"SUPERPUESTA","")))</f>
        <v/>
      </c>
    </row>
    <row r="86">
      <c r="C86" s="4" t="n"/>
      <c r="D86" s="4" t="n"/>
      <c r="E86" s="5">
        <f>IF(AND(ISNUMBER(C86),ISNUMBER(D86)),D86-C86,"")</f>
        <v/>
      </c>
      <c r="I86" s="6" t="n"/>
      <c r="J86" s="6" t="n"/>
      <c r="K86" s="7">
        <f>IF(ISNUMBER(I86),I86-N(J86),"")</f>
        <v/>
      </c>
      <c r="M86" s="5">
        <f>IF(OR(B86="",L86="Cancelada",NOT(ISNUMBER(C86)),NOT(ISNUMBER(D86))),"",IF(D86&lt;=C86,"REVISAR FECHAS",IF(COUNTIFS($B$2:$B$501,B86,$C$2:$C$501,"&lt;"&amp;D86,$D$2:$D$501,"&gt;"&amp;C86,$L$2:$L$501,"&lt;&gt;Cancelada")&gt;1,"SUPERPUESTA","")))</f>
        <v/>
      </c>
    </row>
    <row r="87">
      <c r="C87" s="4" t="n"/>
      <c r="D87" s="4" t="n"/>
      <c r="E87" s="5">
        <f>IF(AND(ISNUMBER(C87),ISNUMBER(D87)),D87-C87,"")</f>
        <v/>
      </c>
      <c r="I87" s="6" t="n"/>
      <c r="J87" s="6" t="n"/>
      <c r="K87" s="7">
        <f>IF(ISNUMBER(I87),I87-N(J87),"")</f>
        <v/>
      </c>
      <c r="M87" s="5">
        <f>IF(OR(B87="",L87="Cancelada",NOT(ISNUMBER(C87)),NOT(ISNUMBER(D87))),"",IF(D87&lt;=C87,"REVISAR FECHAS",IF(COUNTIFS($B$2:$B$501,B87,$C$2:$C$501,"&lt;"&amp;D87,$D$2:$D$501,"&gt;"&amp;C87,$L$2:$L$501,"&lt;&gt;Cancelada")&gt;1,"SUPERPUESTA","")))</f>
        <v/>
      </c>
    </row>
    <row r="88">
      <c r="C88" s="4" t="n"/>
      <c r="D88" s="4" t="n"/>
      <c r="E88" s="5">
        <f>IF(AND(ISNUMBER(C88),ISNUMBER(D88)),D88-C88,"")</f>
        <v/>
      </c>
      <c r="I88" s="6" t="n"/>
      <c r="J88" s="6" t="n"/>
      <c r="K88" s="7">
        <f>IF(ISNUMBER(I88),I88-N(J88),"")</f>
        <v/>
      </c>
      <c r="M88" s="5">
        <f>IF(OR(B88="",L88="Cancelada",NOT(ISNUMBER(C88)),NOT(ISNUMBER(D88))),"",IF(D88&lt;=C88,"REVISAR FECHAS",IF(COUNTIFS($B$2:$B$501,B88,$C$2:$C$501,"&lt;"&amp;D88,$D$2:$D$501,"&gt;"&amp;C88,$L$2:$L$501,"&lt;&gt;Cancelada")&gt;1,"SUPERPUESTA","")))</f>
        <v/>
      </c>
    </row>
    <row r="89">
      <c r="C89" s="4" t="n"/>
      <c r="D89" s="4" t="n"/>
      <c r="E89" s="5">
        <f>IF(AND(ISNUMBER(C89),ISNUMBER(D89)),D89-C89,"")</f>
        <v/>
      </c>
      <c r="I89" s="6" t="n"/>
      <c r="J89" s="6" t="n"/>
      <c r="K89" s="7">
        <f>IF(ISNUMBER(I89),I89-N(J89),"")</f>
        <v/>
      </c>
      <c r="M89" s="5">
        <f>IF(OR(B89="",L89="Cancelada",NOT(ISNUMBER(C89)),NOT(ISNUMBER(D89))),"",IF(D89&lt;=C89,"REVISAR FECHAS",IF(COUNTIFS($B$2:$B$501,B89,$C$2:$C$501,"&lt;"&amp;D89,$D$2:$D$501,"&gt;"&amp;C89,$L$2:$L$501,"&lt;&gt;Cancelada")&gt;1,"SUPERPUESTA","")))</f>
        <v/>
      </c>
    </row>
    <row r="90">
      <c r="C90" s="4" t="n"/>
      <c r="D90" s="4" t="n"/>
      <c r="E90" s="5">
        <f>IF(AND(ISNUMBER(C90),ISNUMBER(D90)),D90-C90,"")</f>
        <v/>
      </c>
      <c r="I90" s="6" t="n"/>
      <c r="J90" s="6" t="n"/>
      <c r="K90" s="7">
        <f>IF(ISNUMBER(I90),I90-N(J90),"")</f>
        <v/>
      </c>
      <c r="M90" s="5">
        <f>IF(OR(B90="",L90="Cancelada",NOT(ISNUMBER(C90)),NOT(ISNUMBER(D90))),"",IF(D90&lt;=C90,"REVISAR FECHAS",IF(COUNTIFS($B$2:$B$501,B90,$C$2:$C$501,"&lt;"&amp;D90,$D$2:$D$501,"&gt;"&amp;C90,$L$2:$L$501,"&lt;&gt;Cancelada")&gt;1,"SUPERPUESTA","")))</f>
        <v/>
      </c>
    </row>
    <row r="91">
      <c r="C91" s="4" t="n"/>
      <c r="D91" s="4" t="n"/>
      <c r="E91" s="5">
        <f>IF(AND(ISNUMBER(C91),ISNUMBER(D91)),D91-C91,"")</f>
        <v/>
      </c>
      <c r="I91" s="6" t="n"/>
      <c r="J91" s="6" t="n"/>
      <c r="K91" s="7">
        <f>IF(ISNUMBER(I91),I91-N(J91),"")</f>
        <v/>
      </c>
      <c r="M91" s="5">
        <f>IF(OR(B91="",L91="Cancelada",NOT(ISNUMBER(C91)),NOT(ISNUMBER(D91))),"",IF(D91&lt;=C91,"REVISAR FECHAS",IF(COUNTIFS($B$2:$B$501,B91,$C$2:$C$501,"&lt;"&amp;D91,$D$2:$D$501,"&gt;"&amp;C91,$L$2:$L$501,"&lt;&gt;Cancelada")&gt;1,"SUPERPUESTA","")))</f>
        <v/>
      </c>
    </row>
    <row r="92">
      <c r="C92" s="4" t="n"/>
      <c r="D92" s="4" t="n"/>
      <c r="E92" s="5">
        <f>IF(AND(ISNUMBER(C92),ISNUMBER(D92)),D92-C92,"")</f>
        <v/>
      </c>
      <c r="I92" s="6" t="n"/>
      <c r="J92" s="6" t="n"/>
      <c r="K92" s="7">
        <f>IF(ISNUMBER(I92),I92-N(J92),"")</f>
        <v/>
      </c>
      <c r="M92" s="5">
        <f>IF(OR(B92="",L92="Cancelada",NOT(ISNUMBER(C92)),NOT(ISNUMBER(D92))),"",IF(D92&lt;=C92,"REVISAR FECHAS",IF(COUNTIFS($B$2:$B$501,B92,$C$2:$C$501,"&lt;"&amp;D92,$D$2:$D$501,"&gt;"&amp;C92,$L$2:$L$501,"&lt;&gt;Cancelada")&gt;1,"SUPERPUESTA","")))</f>
        <v/>
      </c>
    </row>
    <row r="93">
      <c r="C93" s="4" t="n"/>
      <c r="D93" s="4" t="n"/>
      <c r="E93" s="5">
        <f>IF(AND(ISNUMBER(C93),ISNUMBER(D93)),D93-C93,"")</f>
        <v/>
      </c>
      <c r="I93" s="6" t="n"/>
      <c r="J93" s="6" t="n"/>
      <c r="K93" s="7">
        <f>IF(ISNUMBER(I93),I93-N(J93),"")</f>
        <v/>
      </c>
      <c r="M93" s="5">
        <f>IF(OR(B93="",L93="Cancelada",NOT(ISNUMBER(C93)),NOT(ISNUMBER(D93))),"",IF(D93&lt;=C93,"REVISAR FECHAS",IF(COUNTIFS($B$2:$B$501,B93,$C$2:$C$501,"&lt;"&amp;D93,$D$2:$D$501,"&gt;"&amp;C93,$L$2:$L$501,"&lt;&gt;Cancelada")&gt;1,"SUPERPUESTA","")))</f>
        <v/>
      </c>
    </row>
    <row r="94">
      <c r="C94" s="4" t="n"/>
      <c r="D94" s="4" t="n"/>
      <c r="E94" s="5">
        <f>IF(AND(ISNUMBER(C94),ISNUMBER(D94)),D94-C94,"")</f>
        <v/>
      </c>
      <c r="I94" s="6" t="n"/>
      <c r="J94" s="6" t="n"/>
      <c r="K94" s="7">
        <f>IF(ISNUMBER(I94),I94-N(J94),"")</f>
        <v/>
      </c>
      <c r="M94" s="5">
        <f>IF(OR(B94="",L94="Cancelada",NOT(ISNUMBER(C94)),NOT(ISNUMBER(D94))),"",IF(D94&lt;=C94,"REVISAR FECHAS",IF(COUNTIFS($B$2:$B$501,B94,$C$2:$C$501,"&lt;"&amp;D94,$D$2:$D$501,"&gt;"&amp;C94,$L$2:$L$501,"&lt;&gt;Cancelada")&gt;1,"SUPERPUESTA","")))</f>
        <v/>
      </c>
    </row>
    <row r="95">
      <c r="C95" s="4" t="n"/>
      <c r="D95" s="4" t="n"/>
      <c r="E95" s="5">
        <f>IF(AND(ISNUMBER(C95),ISNUMBER(D95)),D95-C95,"")</f>
        <v/>
      </c>
      <c r="I95" s="6" t="n"/>
      <c r="J95" s="6" t="n"/>
      <c r="K95" s="7">
        <f>IF(ISNUMBER(I95),I95-N(J95),"")</f>
        <v/>
      </c>
      <c r="M95" s="5">
        <f>IF(OR(B95="",L95="Cancelada",NOT(ISNUMBER(C95)),NOT(ISNUMBER(D95))),"",IF(D95&lt;=C95,"REVISAR FECHAS",IF(COUNTIFS($B$2:$B$501,B95,$C$2:$C$501,"&lt;"&amp;D95,$D$2:$D$501,"&gt;"&amp;C95,$L$2:$L$501,"&lt;&gt;Cancelada")&gt;1,"SUPERPUESTA","")))</f>
        <v/>
      </c>
    </row>
    <row r="96">
      <c r="C96" s="4" t="n"/>
      <c r="D96" s="4" t="n"/>
      <c r="E96" s="5">
        <f>IF(AND(ISNUMBER(C96),ISNUMBER(D96)),D96-C96,"")</f>
        <v/>
      </c>
      <c r="I96" s="6" t="n"/>
      <c r="J96" s="6" t="n"/>
      <c r="K96" s="7">
        <f>IF(ISNUMBER(I96),I96-N(J96),"")</f>
        <v/>
      </c>
      <c r="M96" s="5">
        <f>IF(OR(B96="",L96="Cancelada",NOT(ISNUMBER(C96)),NOT(ISNUMBER(D96))),"",IF(D96&lt;=C96,"REVISAR FECHAS",IF(COUNTIFS($B$2:$B$501,B96,$C$2:$C$501,"&lt;"&amp;D96,$D$2:$D$501,"&gt;"&amp;C96,$L$2:$L$501,"&lt;&gt;Cancelada")&gt;1,"SUPERPUESTA","")))</f>
        <v/>
      </c>
    </row>
    <row r="97">
      <c r="C97" s="4" t="n"/>
      <c r="D97" s="4" t="n"/>
      <c r="E97" s="5">
        <f>IF(AND(ISNUMBER(C97),ISNUMBER(D97)),D97-C97,"")</f>
        <v/>
      </c>
      <c r="I97" s="6" t="n"/>
      <c r="J97" s="6" t="n"/>
      <c r="K97" s="7">
        <f>IF(ISNUMBER(I97),I97-N(J97),"")</f>
        <v/>
      </c>
      <c r="M97" s="5">
        <f>IF(OR(B97="",L97="Cancelada",NOT(ISNUMBER(C97)),NOT(ISNUMBER(D97))),"",IF(D97&lt;=C97,"REVISAR FECHAS",IF(COUNTIFS($B$2:$B$501,B97,$C$2:$C$501,"&lt;"&amp;D97,$D$2:$D$501,"&gt;"&amp;C97,$L$2:$L$501,"&lt;&gt;Cancelada")&gt;1,"SUPERPUESTA","")))</f>
        <v/>
      </c>
    </row>
    <row r="98">
      <c r="C98" s="4" t="n"/>
      <c r="D98" s="4" t="n"/>
      <c r="E98" s="5">
        <f>IF(AND(ISNUMBER(C98),ISNUMBER(D98)),D98-C98,"")</f>
        <v/>
      </c>
      <c r="I98" s="6" t="n"/>
      <c r="J98" s="6" t="n"/>
      <c r="K98" s="7">
        <f>IF(ISNUMBER(I98),I98-N(J98),"")</f>
        <v/>
      </c>
      <c r="M98" s="5">
        <f>IF(OR(B98="",L98="Cancelada",NOT(ISNUMBER(C98)),NOT(ISNUMBER(D98))),"",IF(D98&lt;=C98,"REVISAR FECHAS",IF(COUNTIFS($B$2:$B$501,B98,$C$2:$C$501,"&lt;"&amp;D98,$D$2:$D$501,"&gt;"&amp;C98,$L$2:$L$501,"&lt;&gt;Cancelada")&gt;1,"SUPERPUESTA","")))</f>
        <v/>
      </c>
    </row>
    <row r="99">
      <c r="C99" s="4" t="n"/>
      <c r="D99" s="4" t="n"/>
      <c r="E99" s="5">
        <f>IF(AND(ISNUMBER(C99),ISNUMBER(D99)),D99-C99,"")</f>
        <v/>
      </c>
      <c r="I99" s="6" t="n"/>
      <c r="J99" s="6" t="n"/>
      <c r="K99" s="7">
        <f>IF(ISNUMBER(I99),I99-N(J99),"")</f>
        <v/>
      </c>
      <c r="M99" s="5">
        <f>IF(OR(B99="",L99="Cancelada",NOT(ISNUMBER(C99)),NOT(ISNUMBER(D99))),"",IF(D99&lt;=C99,"REVISAR FECHAS",IF(COUNTIFS($B$2:$B$501,B99,$C$2:$C$501,"&lt;"&amp;D99,$D$2:$D$501,"&gt;"&amp;C99,$L$2:$L$501,"&lt;&gt;Cancelada")&gt;1,"SUPERPUESTA","")))</f>
        <v/>
      </c>
    </row>
    <row r="100">
      <c r="C100" s="4" t="n"/>
      <c r="D100" s="4" t="n"/>
      <c r="E100" s="5">
        <f>IF(AND(ISNUMBER(C100),ISNUMBER(D100)),D100-C100,"")</f>
        <v/>
      </c>
      <c r="I100" s="6" t="n"/>
      <c r="J100" s="6" t="n"/>
      <c r="K100" s="7">
        <f>IF(ISNUMBER(I100),I100-N(J100),"")</f>
        <v/>
      </c>
      <c r="M100" s="5">
        <f>IF(OR(B100="",L100="Cancelada",NOT(ISNUMBER(C100)),NOT(ISNUMBER(D100))),"",IF(D100&lt;=C100,"REVISAR FECHAS",IF(COUNTIFS($B$2:$B$501,B100,$C$2:$C$501,"&lt;"&amp;D100,$D$2:$D$501,"&gt;"&amp;C100,$L$2:$L$501,"&lt;&gt;Cancelada")&gt;1,"SUPERPUESTA","")))</f>
        <v/>
      </c>
    </row>
    <row r="101">
      <c r="C101" s="4" t="n"/>
      <c r="D101" s="4" t="n"/>
      <c r="E101" s="5">
        <f>IF(AND(ISNUMBER(C101),ISNUMBER(D101)),D101-C101,"")</f>
        <v/>
      </c>
      <c r="I101" s="6" t="n"/>
      <c r="J101" s="6" t="n"/>
      <c r="K101" s="7">
        <f>IF(ISNUMBER(I101),I101-N(J101),"")</f>
        <v/>
      </c>
      <c r="M101" s="5">
        <f>IF(OR(B101="",L101="Cancelada",NOT(ISNUMBER(C101)),NOT(ISNUMBER(D101))),"",IF(D101&lt;=C101,"REVISAR FECHAS",IF(COUNTIFS($B$2:$B$501,B101,$C$2:$C$501,"&lt;"&amp;D101,$D$2:$D$501,"&gt;"&amp;C101,$L$2:$L$501,"&lt;&gt;Cancelada")&gt;1,"SUPERPUESTA","")))</f>
        <v/>
      </c>
    </row>
    <row r="102">
      <c r="C102" s="4" t="n"/>
      <c r="D102" s="4" t="n"/>
      <c r="E102" s="5">
        <f>IF(AND(ISNUMBER(C102),ISNUMBER(D102)),D102-C102,"")</f>
        <v/>
      </c>
      <c r="I102" s="6" t="n"/>
      <c r="J102" s="6" t="n"/>
      <c r="K102" s="7">
        <f>IF(ISNUMBER(I102),I102-N(J102),"")</f>
        <v/>
      </c>
      <c r="M102" s="5">
        <f>IF(OR(B102="",L102="Cancelada",NOT(ISNUMBER(C102)),NOT(ISNUMBER(D102))),"",IF(D102&lt;=C102,"REVISAR FECHAS",IF(COUNTIFS($B$2:$B$501,B102,$C$2:$C$501,"&lt;"&amp;D102,$D$2:$D$501,"&gt;"&amp;C102,$L$2:$L$501,"&lt;&gt;Cancelada")&gt;1,"SUPERPUESTA","")))</f>
        <v/>
      </c>
    </row>
    <row r="103">
      <c r="C103" s="4" t="n"/>
      <c r="D103" s="4" t="n"/>
      <c r="E103" s="5">
        <f>IF(AND(ISNUMBER(C103),ISNUMBER(D103)),D103-C103,"")</f>
        <v/>
      </c>
      <c r="I103" s="6" t="n"/>
      <c r="J103" s="6" t="n"/>
      <c r="K103" s="7">
        <f>IF(ISNUMBER(I103),I103-N(J103),"")</f>
        <v/>
      </c>
      <c r="M103" s="5">
        <f>IF(OR(B103="",L103="Cancelada",NOT(ISNUMBER(C103)),NOT(ISNUMBER(D103))),"",IF(D103&lt;=C103,"REVISAR FECHAS",IF(COUNTIFS($B$2:$B$501,B103,$C$2:$C$501,"&lt;"&amp;D103,$D$2:$D$501,"&gt;"&amp;C103,$L$2:$L$501,"&lt;&gt;Cancelada")&gt;1,"SUPERPUESTA","")))</f>
        <v/>
      </c>
    </row>
    <row r="104">
      <c r="C104" s="4" t="n"/>
      <c r="D104" s="4" t="n"/>
      <c r="E104" s="5">
        <f>IF(AND(ISNUMBER(C104),ISNUMBER(D104)),D104-C104,"")</f>
        <v/>
      </c>
      <c r="I104" s="6" t="n"/>
      <c r="J104" s="6" t="n"/>
      <c r="K104" s="7">
        <f>IF(ISNUMBER(I104),I104-N(J104),"")</f>
        <v/>
      </c>
      <c r="M104" s="5">
        <f>IF(OR(B104="",L104="Cancelada",NOT(ISNUMBER(C104)),NOT(ISNUMBER(D104))),"",IF(D104&lt;=C104,"REVISAR FECHAS",IF(COUNTIFS($B$2:$B$501,B104,$C$2:$C$501,"&lt;"&amp;D104,$D$2:$D$501,"&gt;"&amp;C104,$L$2:$L$501,"&lt;&gt;Cancelada")&gt;1,"SUPERPUESTA","")))</f>
        <v/>
      </c>
    </row>
    <row r="105">
      <c r="C105" s="4" t="n"/>
      <c r="D105" s="4" t="n"/>
      <c r="E105" s="5">
        <f>IF(AND(ISNUMBER(C105),ISNUMBER(D105)),D105-C105,"")</f>
        <v/>
      </c>
      <c r="I105" s="6" t="n"/>
      <c r="J105" s="6" t="n"/>
      <c r="K105" s="7">
        <f>IF(ISNUMBER(I105),I105-N(J105),"")</f>
        <v/>
      </c>
      <c r="M105" s="5">
        <f>IF(OR(B105="",L105="Cancelada",NOT(ISNUMBER(C105)),NOT(ISNUMBER(D105))),"",IF(D105&lt;=C105,"REVISAR FECHAS",IF(COUNTIFS($B$2:$B$501,B105,$C$2:$C$501,"&lt;"&amp;D105,$D$2:$D$501,"&gt;"&amp;C105,$L$2:$L$501,"&lt;&gt;Cancelada")&gt;1,"SUPERPUESTA","")))</f>
        <v/>
      </c>
    </row>
    <row r="106">
      <c r="C106" s="4" t="n"/>
      <c r="D106" s="4" t="n"/>
      <c r="E106" s="5">
        <f>IF(AND(ISNUMBER(C106),ISNUMBER(D106)),D106-C106,"")</f>
        <v/>
      </c>
      <c r="I106" s="6" t="n"/>
      <c r="J106" s="6" t="n"/>
      <c r="K106" s="7">
        <f>IF(ISNUMBER(I106),I106-N(J106),"")</f>
        <v/>
      </c>
      <c r="M106" s="5">
        <f>IF(OR(B106="",L106="Cancelada",NOT(ISNUMBER(C106)),NOT(ISNUMBER(D106))),"",IF(D106&lt;=C106,"REVISAR FECHAS",IF(COUNTIFS($B$2:$B$501,B106,$C$2:$C$501,"&lt;"&amp;D106,$D$2:$D$501,"&gt;"&amp;C106,$L$2:$L$501,"&lt;&gt;Cancelada")&gt;1,"SUPERPUESTA","")))</f>
        <v/>
      </c>
    </row>
    <row r="107">
      <c r="C107" s="4" t="n"/>
      <c r="D107" s="4" t="n"/>
      <c r="E107" s="5">
        <f>IF(AND(ISNUMBER(C107),ISNUMBER(D107)),D107-C107,"")</f>
        <v/>
      </c>
      <c r="I107" s="6" t="n"/>
      <c r="J107" s="6" t="n"/>
      <c r="K107" s="7">
        <f>IF(ISNUMBER(I107),I107-N(J107),"")</f>
        <v/>
      </c>
      <c r="M107" s="5">
        <f>IF(OR(B107="",L107="Cancelada",NOT(ISNUMBER(C107)),NOT(ISNUMBER(D107))),"",IF(D107&lt;=C107,"REVISAR FECHAS",IF(COUNTIFS($B$2:$B$501,B107,$C$2:$C$501,"&lt;"&amp;D107,$D$2:$D$501,"&gt;"&amp;C107,$L$2:$L$501,"&lt;&gt;Cancelada")&gt;1,"SUPERPUESTA","")))</f>
        <v/>
      </c>
    </row>
    <row r="108">
      <c r="C108" s="4" t="n"/>
      <c r="D108" s="4" t="n"/>
      <c r="E108" s="5">
        <f>IF(AND(ISNUMBER(C108),ISNUMBER(D108)),D108-C108,"")</f>
        <v/>
      </c>
      <c r="I108" s="6" t="n"/>
      <c r="J108" s="6" t="n"/>
      <c r="K108" s="7">
        <f>IF(ISNUMBER(I108),I108-N(J108),"")</f>
        <v/>
      </c>
      <c r="M108" s="5">
        <f>IF(OR(B108="",L108="Cancelada",NOT(ISNUMBER(C108)),NOT(ISNUMBER(D108))),"",IF(D108&lt;=C108,"REVISAR FECHAS",IF(COUNTIFS($B$2:$B$501,B108,$C$2:$C$501,"&lt;"&amp;D108,$D$2:$D$501,"&gt;"&amp;C108,$L$2:$L$501,"&lt;&gt;Cancelada")&gt;1,"SUPERPUESTA","")))</f>
        <v/>
      </c>
    </row>
    <row r="109">
      <c r="C109" s="4" t="n"/>
      <c r="D109" s="4" t="n"/>
      <c r="E109" s="5">
        <f>IF(AND(ISNUMBER(C109),ISNUMBER(D109)),D109-C109,"")</f>
        <v/>
      </c>
      <c r="I109" s="6" t="n"/>
      <c r="J109" s="6" t="n"/>
      <c r="K109" s="7">
        <f>IF(ISNUMBER(I109),I109-N(J109),"")</f>
        <v/>
      </c>
      <c r="M109" s="5">
        <f>IF(OR(B109="",L109="Cancelada",NOT(ISNUMBER(C109)),NOT(ISNUMBER(D109))),"",IF(D109&lt;=C109,"REVISAR FECHAS",IF(COUNTIFS($B$2:$B$501,B109,$C$2:$C$501,"&lt;"&amp;D109,$D$2:$D$501,"&gt;"&amp;C109,$L$2:$L$501,"&lt;&gt;Cancelada")&gt;1,"SUPERPUESTA","")))</f>
        <v/>
      </c>
    </row>
    <row r="110">
      <c r="C110" s="4" t="n"/>
      <c r="D110" s="4" t="n"/>
      <c r="E110" s="5">
        <f>IF(AND(ISNUMBER(C110),ISNUMBER(D110)),D110-C110,"")</f>
        <v/>
      </c>
      <c r="I110" s="6" t="n"/>
      <c r="J110" s="6" t="n"/>
      <c r="K110" s="7">
        <f>IF(ISNUMBER(I110),I110-N(J110),"")</f>
        <v/>
      </c>
      <c r="M110" s="5">
        <f>IF(OR(B110="",L110="Cancelada",NOT(ISNUMBER(C110)),NOT(ISNUMBER(D110))),"",IF(D110&lt;=C110,"REVISAR FECHAS",IF(COUNTIFS($B$2:$B$501,B110,$C$2:$C$501,"&lt;"&amp;D110,$D$2:$D$501,"&gt;"&amp;C110,$L$2:$L$501,"&lt;&gt;Cancelada")&gt;1,"SUPERPUESTA","")))</f>
        <v/>
      </c>
    </row>
    <row r="111">
      <c r="C111" s="4" t="n"/>
      <c r="D111" s="4" t="n"/>
      <c r="E111" s="5">
        <f>IF(AND(ISNUMBER(C111),ISNUMBER(D111)),D111-C111,"")</f>
        <v/>
      </c>
      <c r="I111" s="6" t="n"/>
      <c r="J111" s="6" t="n"/>
      <c r="K111" s="7">
        <f>IF(ISNUMBER(I111),I111-N(J111),"")</f>
        <v/>
      </c>
      <c r="M111" s="5">
        <f>IF(OR(B111="",L111="Cancelada",NOT(ISNUMBER(C111)),NOT(ISNUMBER(D111))),"",IF(D111&lt;=C111,"REVISAR FECHAS",IF(COUNTIFS($B$2:$B$501,B111,$C$2:$C$501,"&lt;"&amp;D111,$D$2:$D$501,"&gt;"&amp;C111,$L$2:$L$501,"&lt;&gt;Cancelada")&gt;1,"SUPERPUESTA","")))</f>
        <v/>
      </c>
    </row>
    <row r="112">
      <c r="C112" s="4" t="n"/>
      <c r="D112" s="4" t="n"/>
      <c r="E112" s="5">
        <f>IF(AND(ISNUMBER(C112),ISNUMBER(D112)),D112-C112,"")</f>
        <v/>
      </c>
      <c r="I112" s="6" t="n"/>
      <c r="J112" s="6" t="n"/>
      <c r="K112" s="7">
        <f>IF(ISNUMBER(I112),I112-N(J112),"")</f>
        <v/>
      </c>
      <c r="M112" s="5">
        <f>IF(OR(B112="",L112="Cancelada",NOT(ISNUMBER(C112)),NOT(ISNUMBER(D112))),"",IF(D112&lt;=C112,"REVISAR FECHAS",IF(COUNTIFS($B$2:$B$501,B112,$C$2:$C$501,"&lt;"&amp;D112,$D$2:$D$501,"&gt;"&amp;C112,$L$2:$L$501,"&lt;&gt;Cancelada")&gt;1,"SUPERPUESTA","")))</f>
        <v/>
      </c>
    </row>
    <row r="113">
      <c r="C113" s="4" t="n"/>
      <c r="D113" s="4" t="n"/>
      <c r="E113" s="5">
        <f>IF(AND(ISNUMBER(C113),ISNUMBER(D113)),D113-C113,"")</f>
        <v/>
      </c>
      <c r="I113" s="6" t="n"/>
      <c r="J113" s="6" t="n"/>
      <c r="K113" s="7">
        <f>IF(ISNUMBER(I113),I113-N(J113),"")</f>
        <v/>
      </c>
      <c r="M113" s="5">
        <f>IF(OR(B113="",L113="Cancelada",NOT(ISNUMBER(C113)),NOT(ISNUMBER(D113))),"",IF(D113&lt;=C113,"REVISAR FECHAS",IF(COUNTIFS($B$2:$B$501,B113,$C$2:$C$501,"&lt;"&amp;D113,$D$2:$D$501,"&gt;"&amp;C113,$L$2:$L$501,"&lt;&gt;Cancelada")&gt;1,"SUPERPUESTA","")))</f>
        <v/>
      </c>
    </row>
    <row r="114">
      <c r="C114" s="4" t="n"/>
      <c r="D114" s="4" t="n"/>
      <c r="E114" s="5">
        <f>IF(AND(ISNUMBER(C114),ISNUMBER(D114)),D114-C114,"")</f>
        <v/>
      </c>
      <c r="I114" s="6" t="n"/>
      <c r="J114" s="6" t="n"/>
      <c r="K114" s="7">
        <f>IF(ISNUMBER(I114),I114-N(J114),"")</f>
        <v/>
      </c>
      <c r="M114" s="5">
        <f>IF(OR(B114="",L114="Cancelada",NOT(ISNUMBER(C114)),NOT(ISNUMBER(D114))),"",IF(D114&lt;=C114,"REVISAR FECHAS",IF(COUNTIFS($B$2:$B$501,B114,$C$2:$C$501,"&lt;"&amp;D114,$D$2:$D$501,"&gt;"&amp;C114,$L$2:$L$501,"&lt;&gt;Cancelada")&gt;1,"SUPERPUESTA","")))</f>
        <v/>
      </c>
    </row>
    <row r="115">
      <c r="C115" s="4" t="n"/>
      <c r="D115" s="4" t="n"/>
      <c r="E115" s="5">
        <f>IF(AND(ISNUMBER(C115),ISNUMBER(D115)),D115-C115,"")</f>
        <v/>
      </c>
      <c r="I115" s="6" t="n"/>
      <c r="J115" s="6" t="n"/>
      <c r="K115" s="7">
        <f>IF(ISNUMBER(I115),I115-N(J115),"")</f>
        <v/>
      </c>
      <c r="M115" s="5">
        <f>IF(OR(B115="",L115="Cancelada",NOT(ISNUMBER(C115)),NOT(ISNUMBER(D115))),"",IF(D115&lt;=C115,"REVISAR FECHAS",IF(COUNTIFS($B$2:$B$501,B115,$C$2:$C$501,"&lt;"&amp;D115,$D$2:$D$501,"&gt;"&amp;C115,$L$2:$L$501,"&lt;&gt;Cancelada")&gt;1,"SUPERPUESTA","")))</f>
        <v/>
      </c>
    </row>
    <row r="116">
      <c r="C116" s="4" t="n"/>
      <c r="D116" s="4" t="n"/>
      <c r="E116" s="5">
        <f>IF(AND(ISNUMBER(C116),ISNUMBER(D116)),D116-C116,"")</f>
        <v/>
      </c>
      <c r="I116" s="6" t="n"/>
      <c r="J116" s="6" t="n"/>
      <c r="K116" s="7">
        <f>IF(ISNUMBER(I116),I116-N(J116),"")</f>
        <v/>
      </c>
      <c r="M116" s="5">
        <f>IF(OR(B116="",L116="Cancelada",NOT(ISNUMBER(C116)),NOT(ISNUMBER(D116))),"",IF(D116&lt;=C116,"REVISAR FECHAS",IF(COUNTIFS($B$2:$B$501,B116,$C$2:$C$501,"&lt;"&amp;D116,$D$2:$D$501,"&gt;"&amp;C116,$L$2:$L$501,"&lt;&gt;Cancelada")&gt;1,"SUPERPUESTA","")))</f>
        <v/>
      </c>
    </row>
    <row r="117">
      <c r="C117" s="4" t="n"/>
      <c r="D117" s="4" t="n"/>
      <c r="E117" s="5">
        <f>IF(AND(ISNUMBER(C117),ISNUMBER(D117)),D117-C117,"")</f>
        <v/>
      </c>
      <c r="I117" s="6" t="n"/>
      <c r="J117" s="6" t="n"/>
      <c r="K117" s="7">
        <f>IF(ISNUMBER(I117),I117-N(J117),"")</f>
        <v/>
      </c>
      <c r="M117" s="5">
        <f>IF(OR(B117="",L117="Cancelada",NOT(ISNUMBER(C117)),NOT(ISNUMBER(D117))),"",IF(D117&lt;=C117,"REVISAR FECHAS",IF(COUNTIFS($B$2:$B$501,B117,$C$2:$C$501,"&lt;"&amp;D117,$D$2:$D$501,"&gt;"&amp;C117,$L$2:$L$501,"&lt;&gt;Cancelada")&gt;1,"SUPERPUESTA","")))</f>
        <v/>
      </c>
    </row>
    <row r="118">
      <c r="C118" s="4" t="n"/>
      <c r="D118" s="4" t="n"/>
      <c r="E118" s="5">
        <f>IF(AND(ISNUMBER(C118),ISNUMBER(D118)),D118-C118,"")</f>
        <v/>
      </c>
      <c r="I118" s="6" t="n"/>
      <c r="J118" s="6" t="n"/>
      <c r="K118" s="7">
        <f>IF(ISNUMBER(I118),I118-N(J118),"")</f>
        <v/>
      </c>
      <c r="M118" s="5">
        <f>IF(OR(B118="",L118="Cancelada",NOT(ISNUMBER(C118)),NOT(ISNUMBER(D118))),"",IF(D118&lt;=C118,"REVISAR FECHAS",IF(COUNTIFS($B$2:$B$501,B118,$C$2:$C$501,"&lt;"&amp;D118,$D$2:$D$501,"&gt;"&amp;C118,$L$2:$L$501,"&lt;&gt;Cancelada")&gt;1,"SUPERPUESTA","")))</f>
        <v/>
      </c>
    </row>
    <row r="119">
      <c r="C119" s="4" t="n"/>
      <c r="D119" s="4" t="n"/>
      <c r="E119" s="5">
        <f>IF(AND(ISNUMBER(C119),ISNUMBER(D119)),D119-C119,"")</f>
        <v/>
      </c>
      <c r="I119" s="6" t="n"/>
      <c r="J119" s="6" t="n"/>
      <c r="K119" s="7">
        <f>IF(ISNUMBER(I119),I119-N(J119),"")</f>
        <v/>
      </c>
      <c r="M119" s="5">
        <f>IF(OR(B119="",L119="Cancelada",NOT(ISNUMBER(C119)),NOT(ISNUMBER(D119))),"",IF(D119&lt;=C119,"REVISAR FECHAS",IF(COUNTIFS($B$2:$B$501,B119,$C$2:$C$501,"&lt;"&amp;D119,$D$2:$D$501,"&gt;"&amp;C119,$L$2:$L$501,"&lt;&gt;Cancelada")&gt;1,"SUPERPUESTA","")))</f>
        <v/>
      </c>
    </row>
    <row r="120">
      <c r="C120" s="4" t="n"/>
      <c r="D120" s="4" t="n"/>
      <c r="E120" s="5">
        <f>IF(AND(ISNUMBER(C120),ISNUMBER(D120)),D120-C120,"")</f>
        <v/>
      </c>
      <c r="I120" s="6" t="n"/>
      <c r="J120" s="6" t="n"/>
      <c r="K120" s="7">
        <f>IF(ISNUMBER(I120),I120-N(J120),"")</f>
        <v/>
      </c>
      <c r="M120" s="5">
        <f>IF(OR(B120="",L120="Cancelada",NOT(ISNUMBER(C120)),NOT(ISNUMBER(D120))),"",IF(D120&lt;=C120,"REVISAR FECHAS",IF(COUNTIFS($B$2:$B$501,B120,$C$2:$C$501,"&lt;"&amp;D120,$D$2:$D$501,"&gt;"&amp;C120,$L$2:$L$501,"&lt;&gt;Cancelada")&gt;1,"SUPERPUESTA","")))</f>
        <v/>
      </c>
    </row>
    <row r="121">
      <c r="C121" s="4" t="n"/>
      <c r="D121" s="4" t="n"/>
      <c r="E121" s="5">
        <f>IF(AND(ISNUMBER(C121),ISNUMBER(D121)),D121-C121,"")</f>
        <v/>
      </c>
      <c r="I121" s="6" t="n"/>
      <c r="J121" s="6" t="n"/>
      <c r="K121" s="7">
        <f>IF(ISNUMBER(I121),I121-N(J121),"")</f>
        <v/>
      </c>
      <c r="M121" s="5">
        <f>IF(OR(B121="",L121="Cancelada",NOT(ISNUMBER(C121)),NOT(ISNUMBER(D121))),"",IF(D121&lt;=C121,"REVISAR FECHAS",IF(COUNTIFS($B$2:$B$501,B121,$C$2:$C$501,"&lt;"&amp;D121,$D$2:$D$501,"&gt;"&amp;C121,$L$2:$L$501,"&lt;&gt;Cancelada")&gt;1,"SUPERPUESTA","")))</f>
        <v/>
      </c>
    </row>
    <row r="122">
      <c r="C122" s="4" t="n"/>
      <c r="D122" s="4" t="n"/>
      <c r="E122" s="5">
        <f>IF(AND(ISNUMBER(C122),ISNUMBER(D122)),D122-C122,"")</f>
        <v/>
      </c>
      <c r="I122" s="6" t="n"/>
      <c r="J122" s="6" t="n"/>
      <c r="K122" s="7">
        <f>IF(ISNUMBER(I122),I122-N(J122),"")</f>
        <v/>
      </c>
      <c r="M122" s="5">
        <f>IF(OR(B122="",L122="Cancelada",NOT(ISNUMBER(C122)),NOT(ISNUMBER(D122))),"",IF(D122&lt;=C122,"REVISAR FECHAS",IF(COUNTIFS($B$2:$B$501,B122,$C$2:$C$501,"&lt;"&amp;D122,$D$2:$D$501,"&gt;"&amp;C122,$L$2:$L$501,"&lt;&gt;Cancelada")&gt;1,"SUPERPUESTA","")))</f>
        <v/>
      </c>
    </row>
    <row r="123">
      <c r="C123" s="4" t="n"/>
      <c r="D123" s="4" t="n"/>
      <c r="E123" s="5">
        <f>IF(AND(ISNUMBER(C123),ISNUMBER(D123)),D123-C123,"")</f>
        <v/>
      </c>
      <c r="I123" s="6" t="n"/>
      <c r="J123" s="6" t="n"/>
      <c r="K123" s="7">
        <f>IF(ISNUMBER(I123),I123-N(J123),"")</f>
        <v/>
      </c>
      <c r="M123" s="5">
        <f>IF(OR(B123="",L123="Cancelada",NOT(ISNUMBER(C123)),NOT(ISNUMBER(D123))),"",IF(D123&lt;=C123,"REVISAR FECHAS",IF(COUNTIFS($B$2:$B$501,B123,$C$2:$C$501,"&lt;"&amp;D123,$D$2:$D$501,"&gt;"&amp;C123,$L$2:$L$501,"&lt;&gt;Cancelada")&gt;1,"SUPERPUESTA","")))</f>
        <v/>
      </c>
    </row>
    <row r="124">
      <c r="C124" s="4" t="n"/>
      <c r="D124" s="4" t="n"/>
      <c r="E124" s="5">
        <f>IF(AND(ISNUMBER(C124),ISNUMBER(D124)),D124-C124,"")</f>
        <v/>
      </c>
      <c r="I124" s="6" t="n"/>
      <c r="J124" s="6" t="n"/>
      <c r="K124" s="7">
        <f>IF(ISNUMBER(I124),I124-N(J124),"")</f>
        <v/>
      </c>
      <c r="M124" s="5">
        <f>IF(OR(B124="",L124="Cancelada",NOT(ISNUMBER(C124)),NOT(ISNUMBER(D124))),"",IF(D124&lt;=C124,"REVISAR FECHAS",IF(COUNTIFS($B$2:$B$501,B124,$C$2:$C$501,"&lt;"&amp;D124,$D$2:$D$501,"&gt;"&amp;C124,$L$2:$L$501,"&lt;&gt;Cancelada")&gt;1,"SUPERPUESTA","")))</f>
        <v/>
      </c>
    </row>
    <row r="125">
      <c r="C125" s="4" t="n"/>
      <c r="D125" s="4" t="n"/>
      <c r="E125" s="5">
        <f>IF(AND(ISNUMBER(C125),ISNUMBER(D125)),D125-C125,"")</f>
        <v/>
      </c>
      <c r="I125" s="6" t="n"/>
      <c r="J125" s="6" t="n"/>
      <c r="K125" s="7">
        <f>IF(ISNUMBER(I125),I125-N(J125),"")</f>
        <v/>
      </c>
      <c r="M125" s="5">
        <f>IF(OR(B125="",L125="Cancelada",NOT(ISNUMBER(C125)),NOT(ISNUMBER(D125))),"",IF(D125&lt;=C125,"REVISAR FECHAS",IF(COUNTIFS($B$2:$B$501,B125,$C$2:$C$501,"&lt;"&amp;D125,$D$2:$D$501,"&gt;"&amp;C125,$L$2:$L$501,"&lt;&gt;Cancelada")&gt;1,"SUPERPUESTA","")))</f>
        <v/>
      </c>
    </row>
    <row r="126">
      <c r="C126" s="4" t="n"/>
      <c r="D126" s="4" t="n"/>
      <c r="E126" s="5">
        <f>IF(AND(ISNUMBER(C126),ISNUMBER(D126)),D126-C126,"")</f>
        <v/>
      </c>
      <c r="I126" s="6" t="n"/>
      <c r="J126" s="6" t="n"/>
      <c r="K126" s="7">
        <f>IF(ISNUMBER(I126),I126-N(J126),"")</f>
        <v/>
      </c>
      <c r="M126" s="5">
        <f>IF(OR(B126="",L126="Cancelada",NOT(ISNUMBER(C126)),NOT(ISNUMBER(D126))),"",IF(D126&lt;=C126,"REVISAR FECHAS",IF(COUNTIFS($B$2:$B$501,B126,$C$2:$C$501,"&lt;"&amp;D126,$D$2:$D$501,"&gt;"&amp;C126,$L$2:$L$501,"&lt;&gt;Cancelada")&gt;1,"SUPERPUESTA","")))</f>
        <v/>
      </c>
    </row>
    <row r="127">
      <c r="C127" s="4" t="n"/>
      <c r="D127" s="4" t="n"/>
      <c r="E127" s="5">
        <f>IF(AND(ISNUMBER(C127),ISNUMBER(D127)),D127-C127,"")</f>
        <v/>
      </c>
      <c r="I127" s="6" t="n"/>
      <c r="J127" s="6" t="n"/>
      <c r="K127" s="7">
        <f>IF(ISNUMBER(I127),I127-N(J127),"")</f>
        <v/>
      </c>
      <c r="M127" s="5">
        <f>IF(OR(B127="",L127="Cancelada",NOT(ISNUMBER(C127)),NOT(ISNUMBER(D127))),"",IF(D127&lt;=C127,"REVISAR FECHAS",IF(COUNTIFS($B$2:$B$501,B127,$C$2:$C$501,"&lt;"&amp;D127,$D$2:$D$501,"&gt;"&amp;C127,$L$2:$L$501,"&lt;&gt;Cancelada")&gt;1,"SUPERPUESTA","")))</f>
        <v/>
      </c>
    </row>
    <row r="128">
      <c r="C128" s="4" t="n"/>
      <c r="D128" s="4" t="n"/>
      <c r="E128" s="5">
        <f>IF(AND(ISNUMBER(C128),ISNUMBER(D128)),D128-C128,"")</f>
        <v/>
      </c>
      <c r="I128" s="6" t="n"/>
      <c r="J128" s="6" t="n"/>
      <c r="K128" s="7">
        <f>IF(ISNUMBER(I128),I128-N(J128),"")</f>
        <v/>
      </c>
      <c r="M128" s="5">
        <f>IF(OR(B128="",L128="Cancelada",NOT(ISNUMBER(C128)),NOT(ISNUMBER(D128))),"",IF(D128&lt;=C128,"REVISAR FECHAS",IF(COUNTIFS($B$2:$B$501,B128,$C$2:$C$501,"&lt;"&amp;D128,$D$2:$D$501,"&gt;"&amp;C128,$L$2:$L$501,"&lt;&gt;Cancelada")&gt;1,"SUPERPUESTA","")))</f>
        <v/>
      </c>
    </row>
    <row r="129">
      <c r="C129" s="4" t="n"/>
      <c r="D129" s="4" t="n"/>
      <c r="E129" s="5">
        <f>IF(AND(ISNUMBER(C129),ISNUMBER(D129)),D129-C129,"")</f>
        <v/>
      </c>
      <c r="I129" s="6" t="n"/>
      <c r="J129" s="6" t="n"/>
      <c r="K129" s="7">
        <f>IF(ISNUMBER(I129),I129-N(J129),"")</f>
        <v/>
      </c>
      <c r="M129" s="5">
        <f>IF(OR(B129="",L129="Cancelada",NOT(ISNUMBER(C129)),NOT(ISNUMBER(D129))),"",IF(D129&lt;=C129,"REVISAR FECHAS",IF(COUNTIFS($B$2:$B$501,B129,$C$2:$C$501,"&lt;"&amp;D129,$D$2:$D$501,"&gt;"&amp;C129,$L$2:$L$501,"&lt;&gt;Cancelada")&gt;1,"SUPERPUESTA","")))</f>
        <v/>
      </c>
    </row>
    <row r="130">
      <c r="C130" s="4" t="n"/>
      <c r="D130" s="4" t="n"/>
      <c r="E130" s="5">
        <f>IF(AND(ISNUMBER(C130),ISNUMBER(D130)),D130-C130,"")</f>
        <v/>
      </c>
      <c r="I130" s="6" t="n"/>
      <c r="J130" s="6" t="n"/>
      <c r="K130" s="7">
        <f>IF(ISNUMBER(I130),I130-N(J130),"")</f>
        <v/>
      </c>
      <c r="M130" s="5">
        <f>IF(OR(B130="",L130="Cancelada",NOT(ISNUMBER(C130)),NOT(ISNUMBER(D130))),"",IF(D130&lt;=C130,"REVISAR FECHAS",IF(COUNTIFS($B$2:$B$501,B130,$C$2:$C$501,"&lt;"&amp;D130,$D$2:$D$501,"&gt;"&amp;C130,$L$2:$L$501,"&lt;&gt;Cancelada")&gt;1,"SUPERPUESTA","")))</f>
        <v/>
      </c>
    </row>
    <row r="131">
      <c r="C131" s="4" t="n"/>
      <c r="D131" s="4" t="n"/>
      <c r="E131" s="5">
        <f>IF(AND(ISNUMBER(C131),ISNUMBER(D131)),D131-C131,"")</f>
        <v/>
      </c>
      <c r="I131" s="6" t="n"/>
      <c r="J131" s="6" t="n"/>
      <c r="K131" s="7">
        <f>IF(ISNUMBER(I131),I131-N(J131),"")</f>
        <v/>
      </c>
      <c r="M131" s="5">
        <f>IF(OR(B131="",L131="Cancelada",NOT(ISNUMBER(C131)),NOT(ISNUMBER(D131))),"",IF(D131&lt;=C131,"REVISAR FECHAS",IF(COUNTIFS($B$2:$B$501,B131,$C$2:$C$501,"&lt;"&amp;D131,$D$2:$D$501,"&gt;"&amp;C131,$L$2:$L$501,"&lt;&gt;Cancelada")&gt;1,"SUPERPUESTA","")))</f>
        <v/>
      </c>
    </row>
    <row r="132">
      <c r="C132" s="4" t="n"/>
      <c r="D132" s="4" t="n"/>
      <c r="E132" s="5">
        <f>IF(AND(ISNUMBER(C132),ISNUMBER(D132)),D132-C132,"")</f>
        <v/>
      </c>
      <c r="I132" s="6" t="n"/>
      <c r="J132" s="6" t="n"/>
      <c r="K132" s="7">
        <f>IF(ISNUMBER(I132),I132-N(J132),"")</f>
        <v/>
      </c>
      <c r="M132" s="5">
        <f>IF(OR(B132="",L132="Cancelada",NOT(ISNUMBER(C132)),NOT(ISNUMBER(D132))),"",IF(D132&lt;=C132,"REVISAR FECHAS",IF(COUNTIFS($B$2:$B$501,B132,$C$2:$C$501,"&lt;"&amp;D132,$D$2:$D$501,"&gt;"&amp;C132,$L$2:$L$501,"&lt;&gt;Cancelada")&gt;1,"SUPERPUESTA","")))</f>
        <v/>
      </c>
    </row>
    <row r="133">
      <c r="C133" s="4" t="n"/>
      <c r="D133" s="4" t="n"/>
      <c r="E133" s="5">
        <f>IF(AND(ISNUMBER(C133),ISNUMBER(D133)),D133-C133,"")</f>
        <v/>
      </c>
      <c r="I133" s="6" t="n"/>
      <c r="J133" s="6" t="n"/>
      <c r="K133" s="7">
        <f>IF(ISNUMBER(I133),I133-N(J133),"")</f>
        <v/>
      </c>
      <c r="M133" s="5">
        <f>IF(OR(B133="",L133="Cancelada",NOT(ISNUMBER(C133)),NOT(ISNUMBER(D133))),"",IF(D133&lt;=C133,"REVISAR FECHAS",IF(COUNTIFS($B$2:$B$501,B133,$C$2:$C$501,"&lt;"&amp;D133,$D$2:$D$501,"&gt;"&amp;C133,$L$2:$L$501,"&lt;&gt;Cancelada")&gt;1,"SUPERPUESTA","")))</f>
        <v/>
      </c>
    </row>
    <row r="134">
      <c r="C134" s="4" t="n"/>
      <c r="D134" s="4" t="n"/>
      <c r="E134" s="5">
        <f>IF(AND(ISNUMBER(C134),ISNUMBER(D134)),D134-C134,"")</f>
        <v/>
      </c>
      <c r="I134" s="6" t="n"/>
      <c r="J134" s="6" t="n"/>
      <c r="K134" s="7">
        <f>IF(ISNUMBER(I134),I134-N(J134),"")</f>
        <v/>
      </c>
      <c r="M134" s="5">
        <f>IF(OR(B134="",L134="Cancelada",NOT(ISNUMBER(C134)),NOT(ISNUMBER(D134))),"",IF(D134&lt;=C134,"REVISAR FECHAS",IF(COUNTIFS($B$2:$B$501,B134,$C$2:$C$501,"&lt;"&amp;D134,$D$2:$D$501,"&gt;"&amp;C134,$L$2:$L$501,"&lt;&gt;Cancelada")&gt;1,"SUPERPUESTA","")))</f>
        <v/>
      </c>
    </row>
    <row r="135">
      <c r="C135" s="4" t="n"/>
      <c r="D135" s="4" t="n"/>
      <c r="E135" s="5">
        <f>IF(AND(ISNUMBER(C135),ISNUMBER(D135)),D135-C135,"")</f>
        <v/>
      </c>
      <c r="I135" s="6" t="n"/>
      <c r="J135" s="6" t="n"/>
      <c r="K135" s="7">
        <f>IF(ISNUMBER(I135),I135-N(J135),"")</f>
        <v/>
      </c>
      <c r="M135" s="5">
        <f>IF(OR(B135="",L135="Cancelada",NOT(ISNUMBER(C135)),NOT(ISNUMBER(D135))),"",IF(D135&lt;=C135,"REVISAR FECHAS",IF(COUNTIFS($B$2:$B$501,B135,$C$2:$C$501,"&lt;"&amp;D135,$D$2:$D$501,"&gt;"&amp;C135,$L$2:$L$501,"&lt;&gt;Cancelada")&gt;1,"SUPERPUESTA","")))</f>
        <v/>
      </c>
    </row>
    <row r="136">
      <c r="C136" s="4" t="n"/>
      <c r="D136" s="4" t="n"/>
      <c r="E136" s="5">
        <f>IF(AND(ISNUMBER(C136),ISNUMBER(D136)),D136-C136,"")</f>
        <v/>
      </c>
      <c r="I136" s="6" t="n"/>
      <c r="J136" s="6" t="n"/>
      <c r="K136" s="7">
        <f>IF(ISNUMBER(I136),I136-N(J136),"")</f>
        <v/>
      </c>
      <c r="M136" s="5">
        <f>IF(OR(B136="",L136="Cancelada",NOT(ISNUMBER(C136)),NOT(ISNUMBER(D136))),"",IF(D136&lt;=C136,"REVISAR FECHAS",IF(COUNTIFS($B$2:$B$501,B136,$C$2:$C$501,"&lt;"&amp;D136,$D$2:$D$501,"&gt;"&amp;C136,$L$2:$L$501,"&lt;&gt;Cancelada")&gt;1,"SUPERPUESTA","")))</f>
        <v/>
      </c>
    </row>
    <row r="137">
      <c r="C137" s="4" t="n"/>
      <c r="D137" s="4" t="n"/>
      <c r="E137" s="5">
        <f>IF(AND(ISNUMBER(C137),ISNUMBER(D137)),D137-C137,"")</f>
        <v/>
      </c>
      <c r="I137" s="6" t="n"/>
      <c r="J137" s="6" t="n"/>
      <c r="K137" s="7">
        <f>IF(ISNUMBER(I137),I137-N(J137),"")</f>
        <v/>
      </c>
      <c r="M137" s="5">
        <f>IF(OR(B137="",L137="Cancelada",NOT(ISNUMBER(C137)),NOT(ISNUMBER(D137))),"",IF(D137&lt;=C137,"REVISAR FECHAS",IF(COUNTIFS($B$2:$B$501,B137,$C$2:$C$501,"&lt;"&amp;D137,$D$2:$D$501,"&gt;"&amp;C137,$L$2:$L$501,"&lt;&gt;Cancelada")&gt;1,"SUPERPUESTA","")))</f>
        <v/>
      </c>
    </row>
    <row r="138">
      <c r="C138" s="4" t="n"/>
      <c r="D138" s="4" t="n"/>
      <c r="E138" s="5">
        <f>IF(AND(ISNUMBER(C138),ISNUMBER(D138)),D138-C138,"")</f>
        <v/>
      </c>
      <c r="I138" s="6" t="n"/>
      <c r="J138" s="6" t="n"/>
      <c r="K138" s="7">
        <f>IF(ISNUMBER(I138),I138-N(J138),"")</f>
        <v/>
      </c>
      <c r="M138" s="5">
        <f>IF(OR(B138="",L138="Cancelada",NOT(ISNUMBER(C138)),NOT(ISNUMBER(D138))),"",IF(D138&lt;=C138,"REVISAR FECHAS",IF(COUNTIFS($B$2:$B$501,B138,$C$2:$C$501,"&lt;"&amp;D138,$D$2:$D$501,"&gt;"&amp;C138,$L$2:$L$501,"&lt;&gt;Cancelada")&gt;1,"SUPERPUESTA","")))</f>
        <v/>
      </c>
    </row>
    <row r="139">
      <c r="C139" s="4" t="n"/>
      <c r="D139" s="4" t="n"/>
      <c r="E139" s="5">
        <f>IF(AND(ISNUMBER(C139),ISNUMBER(D139)),D139-C139,"")</f>
        <v/>
      </c>
      <c r="I139" s="6" t="n"/>
      <c r="J139" s="6" t="n"/>
      <c r="K139" s="7">
        <f>IF(ISNUMBER(I139),I139-N(J139),"")</f>
        <v/>
      </c>
      <c r="M139" s="5">
        <f>IF(OR(B139="",L139="Cancelada",NOT(ISNUMBER(C139)),NOT(ISNUMBER(D139))),"",IF(D139&lt;=C139,"REVISAR FECHAS",IF(COUNTIFS($B$2:$B$501,B139,$C$2:$C$501,"&lt;"&amp;D139,$D$2:$D$501,"&gt;"&amp;C139,$L$2:$L$501,"&lt;&gt;Cancelada")&gt;1,"SUPERPUESTA","")))</f>
        <v/>
      </c>
    </row>
    <row r="140">
      <c r="C140" s="4" t="n"/>
      <c r="D140" s="4" t="n"/>
      <c r="E140" s="5">
        <f>IF(AND(ISNUMBER(C140),ISNUMBER(D140)),D140-C140,"")</f>
        <v/>
      </c>
      <c r="I140" s="6" t="n"/>
      <c r="J140" s="6" t="n"/>
      <c r="K140" s="7">
        <f>IF(ISNUMBER(I140),I140-N(J140),"")</f>
        <v/>
      </c>
      <c r="M140" s="5">
        <f>IF(OR(B140="",L140="Cancelada",NOT(ISNUMBER(C140)),NOT(ISNUMBER(D140))),"",IF(D140&lt;=C140,"REVISAR FECHAS",IF(COUNTIFS($B$2:$B$501,B140,$C$2:$C$501,"&lt;"&amp;D140,$D$2:$D$501,"&gt;"&amp;C140,$L$2:$L$501,"&lt;&gt;Cancelada")&gt;1,"SUPERPUESTA","")))</f>
        <v/>
      </c>
    </row>
    <row r="141">
      <c r="C141" s="4" t="n"/>
      <c r="D141" s="4" t="n"/>
      <c r="E141" s="5">
        <f>IF(AND(ISNUMBER(C141),ISNUMBER(D141)),D141-C141,"")</f>
        <v/>
      </c>
      <c r="I141" s="6" t="n"/>
      <c r="J141" s="6" t="n"/>
      <c r="K141" s="7">
        <f>IF(ISNUMBER(I141),I141-N(J141),"")</f>
        <v/>
      </c>
      <c r="M141" s="5">
        <f>IF(OR(B141="",L141="Cancelada",NOT(ISNUMBER(C141)),NOT(ISNUMBER(D141))),"",IF(D141&lt;=C141,"REVISAR FECHAS",IF(COUNTIFS($B$2:$B$501,B141,$C$2:$C$501,"&lt;"&amp;D141,$D$2:$D$501,"&gt;"&amp;C141,$L$2:$L$501,"&lt;&gt;Cancelada")&gt;1,"SUPERPUESTA","")))</f>
        <v/>
      </c>
    </row>
    <row r="142">
      <c r="C142" s="4" t="n"/>
      <c r="D142" s="4" t="n"/>
      <c r="E142" s="5">
        <f>IF(AND(ISNUMBER(C142),ISNUMBER(D142)),D142-C142,"")</f>
        <v/>
      </c>
      <c r="I142" s="6" t="n"/>
      <c r="J142" s="6" t="n"/>
      <c r="K142" s="7">
        <f>IF(ISNUMBER(I142),I142-N(J142),"")</f>
        <v/>
      </c>
      <c r="M142" s="5">
        <f>IF(OR(B142="",L142="Cancelada",NOT(ISNUMBER(C142)),NOT(ISNUMBER(D142))),"",IF(D142&lt;=C142,"REVISAR FECHAS",IF(COUNTIFS($B$2:$B$501,B142,$C$2:$C$501,"&lt;"&amp;D142,$D$2:$D$501,"&gt;"&amp;C142,$L$2:$L$501,"&lt;&gt;Cancelada")&gt;1,"SUPERPUESTA","")))</f>
        <v/>
      </c>
    </row>
    <row r="143">
      <c r="C143" s="4" t="n"/>
      <c r="D143" s="4" t="n"/>
      <c r="E143" s="5">
        <f>IF(AND(ISNUMBER(C143),ISNUMBER(D143)),D143-C143,"")</f>
        <v/>
      </c>
      <c r="I143" s="6" t="n"/>
      <c r="J143" s="6" t="n"/>
      <c r="K143" s="7">
        <f>IF(ISNUMBER(I143),I143-N(J143),"")</f>
        <v/>
      </c>
      <c r="M143" s="5">
        <f>IF(OR(B143="",L143="Cancelada",NOT(ISNUMBER(C143)),NOT(ISNUMBER(D143))),"",IF(D143&lt;=C143,"REVISAR FECHAS",IF(COUNTIFS($B$2:$B$501,B143,$C$2:$C$501,"&lt;"&amp;D143,$D$2:$D$501,"&gt;"&amp;C143,$L$2:$L$501,"&lt;&gt;Cancelada")&gt;1,"SUPERPUESTA","")))</f>
        <v/>
      </c>
    </row>
    <row r="144">
      <c r="C144" s="4" t="n"/>
      <c r="D144" s="4" t="n"/>
      <c r="E144" s="5">
        <f>IF(AND(ISNUMBER(C144),ISNUMBER(D144)),D144-C144,"")</f>
        <v/>
      </c>
      <c r="I144" s="6" t="n"/>
      <c r="J144" s="6" t="n"/>
      <c r="K144" s="7">
        <f>IF(ISNUMBER(I144),I144-N(J144),"")</f>
        <v/>
      </c>
      <c r="M144" s="5">
        <f>IF(OR(B144="",L144="Cancelada",NOT(ISNUMBER(C144)),NOT(ISNUMBER(D144))),"",IF(D144&lt;=C144,"REVISAR FECHAS",IF(COUNTIFS($B$2:$B$501,B144,$C$2:$C$501,"&lt;"&amp;D144,$D$2:$D$501,"&gt;"&amp;C144,$L$2:$L$501,"&lt;&gt;Cancelada")&gt;1,"SUPERPUESTA","")))</f>
        <v/>
      </c>
    </row>
    <row r="145">
      <c r="C145" s="4" t="n"/>
      <c r="D145" s="4" t="n"/>
      <c r="E145" s="5">
        <f>IF(AND(ISNUMBER(C145),ISNUMBER(D145)),D145-C145,"")</f>
        <v/>
      </c>
      <c r="I145" s="6" t="n"/>
      <c r="J145" s="6" t="n"/>
      <c r="K145" s="7">
        <f>IF(ISNUMBER(I145),I145-N(J145),"")</f>
        <v/>
      </c>
      <c r="M145" s="5">
        <f>IF(OR(B145="",L145="Cancelada",NOT(ISNUMBER(C145)),NOT(ISNUMBER(D145))),"",IF(D145&lt;=C145,"REVISAR FECHAS",IF(COUNTIFS($B$2:$B$501,B145,$C$2:$C$501,"&lt;"&amp;D145,$D$2:$D$501,"&gt;"&amp;C145,$L$2:$L$501,"&lt;&gt;Cancelada")&gt;1,"SUPERPUESTA","")))</f>
        <v/>
      </c>
    </row>
    <row r="146">
      <c r="C146" s="4" t="n"/>
      <c r="D146" s="4" t="n"/>
      <c r="E146" s="5">
        <f>IF(AND(ISNUMBER(C146),ISNUMBER(D146)),D146-C146,"")</f>
        <v/>
      </c>
      <c r="I146" s="6" t="n"/>
      <c r="J146" s="6" t="n"/>
      <c r="K146" s="7">
        <f>IF(ISNUMBER(I146),I146-N(J146),"")</f>
        <v/>
      </c>
      <c r="M146" s="5">
        <f>IF(OR(B146="",L146="Cancelada",NOT(ISNUMBER(C146)),NOT(ISNUMBER(D146))),"",IF(D146&lt;=C146,"REVISAR FECHAS",IF(COUNTIFS($B$2:$B$501,B146,$C$2:$C$501,"&lt;"&amp;D146,$D$2:$D$501,"&gt;"&amp;C146,$L$2:$L$501,"&lt;&gt;Cancelada")&gt;1,"SUPERPUESTA","")))</f>
        <v/>
      </c>
    </row>
    <row r="147">
      <c r="C147" s="4" t="n"/>
      <c r="D147" s="4" t="n"/>
      <c r="E147" s="5">
        <f>IF(AND(ISNUMBER(C147),ISNUMBER(D147)),D147-C147,"")</f>
        <v/>
      </c>
      <c r="I147" s="6" t="n"/>
      <c r="J147" s="6" t="n"/>
      <c r="K147" s="7">
        <f>IF(ISNUMBER(I147),I147-N(J147),"")</f>
        <v/>
      </c>
      <c r="M147" s="5">
        <f>IF(OR(B147="",L147="Cancelada",NOT(ISNUMBER(C147)),NOT(ISNUMBER(D147))),"",IF(D147&lt;=C147,"REVISAR FECHAS",IF(COUNTIFS($B$2:$B$501,B147,$C$2:$C$501,"&lt;"&amp;D147,$D$2:$D$501,"&gt;"&amp;C147,$L$2:$L$501,"&lt;&gt;Cancelada")&gt;1,"SUPERPUESTA","")))</f>
        <v/>
      </c>
    </row>
    <row r="148">
      <c r="C148" s="4" t="n"/>
      <c r="D148" s="4" t="n"/>
      <c r="E148" s="5">
        <f>IF(AND(ISNUMBER(C148),ISNUMBER(D148)),D148-C148,"")</f>
        <v/>
      </c>
      <c r="I148" s="6" t="n"/>
      <c r="J148" s="6" t="n"/>
      <c r="K148" s="7">
        <f>IF(ISNUMBER(I148),I148-N(J148),"")</f>
        <v/>
      </c>
      <c r="M148" s="5">
        <f>IF(OR(B148="",L148="Cancelada",NOT(ISNUMBER(C148)),NOT(ISNUMBER(D148))),"",IF(D148&lt;=C148,"REVISAR FECHAS",IF(COUNTIFS($B$2:$B$501,B148,$C$2:$C$501,"&lt;"&amp;D148,$D$2:$D$501,"&gt;"&amp;C148,$L$2:$L$501,"&lt;&gt;Cancelada")&gt;1,"SUPERPUESTA","")))</f>
        <v/>
      </c>
    </row>
    <row r="149">
      <c r="C149" s="4" t="n"/>
      <c r="D149" s="4" t="n"/>
      <c r="E149" s="5">
        <f>IF(AND(ISNUMBER(C149),ISNUMBER(D149)),D149-C149,"")</f>
        <v/>
      </c>
      <c r="I149" s="6" t="n"/>
      <c r="J149" s="6" t="n"/>
      <c r="K149" s="7">
        <f>IF(ISNUMBER(I149),I149-N(J149),"")</f>
        <v/>
      </c>
      <c r="M149" s="5">
        <f>IF(OR(B149="",L149="Cancelada",NOT(ISNUMBER(C149)),NOT(ISNUMBER(D149))),"",IF(D149&lt;=C149,"REVISAR FECHAS",IF(COUNTIFS($B$2:$B$501,B149,$C$2:$C$501,"&lt;"&amp;D149,$D$2:$D$501,"&gt;"&amp;C149,$L$2:$L$501,"&lt;&gt;Cancelada")&gt;1,"SUPERPUESTA","")))</f>
        <v/>
      </c>
    </row>
    <row r="150">
      <c r="C150" s="4" t="n"/>
      <c r="D150" s="4" t="n"/>
      <c r="E150" s="5">
        <f>IF(AND(ISNUMBER(C150),ISNUMBER(D150)),D150-C150,"")</f>
        <v/>
      </c>
      <c r="I150" s="6" t="n"/>
      <c r="J150" s="6" t="n"/>
      <c r="K150" s="7">
        <f>IF(ISNUMBER(I150),I150-N(J150),"")</f>
        <v/>
      </c>
      <c r="M150" s="5">
        <f>IF(OR(B150="",L150="Cancelada",NOT(ISNUMBER(C150)),NOT(ISNUMBER(D150))),"",IF(D150&lt;=C150,"REVISAR FECHAS",IF(COUNTIFS($B$2:$B$501,B150,$C$2:$C$501,"&lt;"&amp;D150,$D$2:$D$501,"&gt;"&amp;C150,$L$2:$L$501,"&lt;&gt;Cancelada")&gt;1,"SUPERPUESTA","")))</f>
        <v/>
      </c>
    </row>
    <row r="151">
      <c r="C151" s="4" t="n"/>
      <c r="D151" s="4" t="n"/>
      <c r="E151" s="5">
        <f>IF(AND(ISNUMBER(C151),ISNUMBER(D151)),D151-C151,"")</f>
        <v/>
      </c>
      <c r="I151" s="6" t="n"/>
      <c r="J151" s="6" t="n"/>
      <c r="K151" s="7">
        <f>IF(ISNUMBER(I151),I151-N(J151),"")</f>
        <v/>
      </c>
      <c r="M151" s="5">
        <f>IF(OR(B151="",L151="Cancelada",NOT(ISNUMBER(C151)),NOT(ISNUMBER(D151))),"",IF(D151&lt;=C151,"REVISAR FECHAS",IF(COUNTIFS($B$2:$B$501,B151,$C$2:$C$501,"&lt;"&amp;D151,$D$2:$D$501,"&gt;"&amp;C151,$L$2:$L$501,"&lt;&gt;Cancelada")&gt;1,"SUPERPUESTA","")))</f>
        <v/>
      </c>
    </row>
    <row r="152">
      <c r="C152" s="4" t="n"/>
      <c r="D152" s="4" t="n"/>
      <c r="E152" s="5">
        <f>IF(AND(ISNUMBER(C152),ISNUMBER(D152)),D152-C152,"")</f>
        <v/>
      </c>
      <c r="I152" s="6" t="n"/>
      <c r="J152" s="6" t="n"/>
      <c r="K152" s="7">
        <f>IF(ISNUMBER(I152),I152-N(J152),"")</f>
        <v/>
      </c>
      <c r="M152" s="5">
        <f>IF(OR(B152="",L152="Cancelada",NOT(ISNUMBER(C152)),NOT(ISNUMBER(D152))),"",IF(D152&lt;=C152,"REVISAR FECHAS",IF(COUNTIFS($B$2:$B$501,B152,$C$2:$C$501,"&lt;"&amp;D152,$D$2:$D$501,"&gt;"&amp;C152,$L$2:$L$501,"&lt;&gt;Cancelada")&gt;1,"SUPERPUESTA","")))</f>
        <v/>
      </c>
    </row>
    <row r="153">
      <c r="C153" s="4" t="n"/>
      <c r="D153" s="4" t="n"/>
      <c r="E153" s="5">
        <f>IF(AND(ISNUMBER(C153),ISNUMBER(D153)),D153-C153,"")</f>
        <v/>
      </c>
      <c r="I153" s="6" t="n"/>
      <c r="J153" s="6" t="n"/>
      <c r="K153" s="7">
        <f>IF(ISNUMBER(I153),I153-N(J153),"")</f>
        <v/>
      </c>
      <c r="M153" s="5">
        <f>IF(OR(B153="",L153="Cancelada",NOT(ISNUMBER(C153)),NOT(ISNUMBER(D153))),"",IF(D153&lt;=C153,"REVISAR FECHAS",IF(COUNTIFS($B$2:$B$501,B153,$C$2:$C$501,"&lt;"&amp;D153,$D$2:$D$501,"&gt;"&amp;C153,$L$2:$L$501,"&lt;&gt;Cancelada")&gt;1,"SUPERPUESTA","")))</f>
        <v/>
      </c>
    </row>
    <row r="154">
      <c r="C154" s="4" t="n"/>
      <c r="D154" s="4" t="n"/>
      <c r="E154" s="5">
        <f>IF(AND(ISNUMBER(C154),ISNUMBER(D154)),D154-C154,"")</f>
        <v/>
      </c>
      <c r="I154" s="6" t="n"/>
      <c r="J154" s="6" t="n"/>
      <c r="K154" s="7">
        <f>IF(ISNUMBER(I154),I154-N(J154),"")</f>
        <v/>
      </c>
      <c r="M154" s="5">
        <f>IF(OR(B154="",L154="Cancelada",NOT(ISNUMBER(C154)),NOT(ISNUMBER(D154))),"",IF(D154&lt;=C154,"REVISAR FECHAS",IF(COUNTIFS($B$2:$B$501,B154,$C$2:$C$501,"&lt;"&amp;D154,$D$2:$D$501,"&gt;"&amp;C154,$L$2:$L$501,"&lt;&gt;Cancelada")&gt;1,"SUPERPUESTA","")))</f>
        <v/>
      </c>
    </row>
    <row r="155">
      <c r="C155" s="4" t="n"/>
      <c r="D155" s="4" t="n"/>
      <c r="E155" s="5">
        <f>IF(AND(ISNUMBER(C155),ISNUMBER(D155)),D155-C155,"")</f>
        <v/>
      </c>
      <c r="I155" s="6" t="n"/>
      <c r="J155" s="6" t="n"/>
      <c r="K155" s="7">
        <f>IF(ISNUMBER(I155),I155-N(J155),"")</f>
        <v/>
      </c>
      <c r="M155" s="5">
        <f>IF(OR(B155="",L155="Cancelada",NOT(ISNUMBER(C155)),NOT(ISNUMBER(D155))),"",IF(D155&lt;=C155,"REVISAR FECHAS",IF(COUNTIFS($B$2:$B$501,B155,$C$2:$C$501,"&lt;"&amp;D155,$D$2:$D$501,"&gt;"&amp;C155,$L$2:$L$501,"&lt;&gt;Cancelada")&gt;1,"SUPERPUESTA","")))</f>
        <v/>
      </c>
    </row>
    <row r="156">
      <c r="C156" s="4" t="n"/>
      <c r="D156" s="4" t="n"/>
      <c r="E156" s="5">
        <f>IF(AND(ISNUMBER(C156),ISNUMBER(D156)),D156-C156,"")</f>
        <v/>
      </c>
      <c r="I156" s="6" t="n"/>
      <c r="J156" s="6" t="n"/>
      <c r="K156" s="7">
        <f>IF(ISNUMBER(I156),I156-N(J156),"")</f>
        <v/>
      </c>
      <c r="M156" s="5">
        <f>IF(OR(B156="",L156="Cancelada",NOT(ISNUMBER(C156)),NOT(ISNUMBER(D156))),"",IF(D156&lt;=C156,"REVISAR FECHAS",IF(COUNTIFS($B$2:$B$501,B156,$C$2:$C$501,"&lt;"&amp;D156,$D$2:$D$501,"&gt;"&amp;C156,$L$2:$L$501,"&lt;&gt;Cancelada")&gt;1,"SUPERPUESTA","")))</f>
        <v/>
      </c>
    </row>
    <row r="157">
      <c r="C157" s="4" t="n"/>
      <c r="D157" s="4" t="n"/>
      <c r="E157" s="5">
        <f>IF(AND(ISNUMBER(C157),ISNUMBER(D157)),D157-C157,"")</f>
        <v/>
      </c>
      <c r="I157" s="6" t="n"/>
      <c r="J157" s="6" t="n"/>
      <c r="K157" s="7">
        <f>IF(ISNUMBER(I157),I157-N(J157),"")</f>
        <v/>
      </c>
      <c r="M157" s="5">
        <f>IF(OR(B157="",L157="Cancelada",NOT(ISNUMBER(C157)),NOT(ISNUMBER(D157))),"",IF(D157&lt;=C157,"REVISAR FECHAS",IF(COUNTIFS($B$2:$B$501,B157,$C$2:$C$501,"&lt;"&amp;D157,$D$2:$D$501,"&gt;"&amp;C157,$L$2:$L$501,"&lt;&gt;Cancelada")&gt;1,"SUPERPUESTA","")))</f>
        <v/>
      </c>
    </row>
    <row r="158">
      <c r="C158" s="4" t="n"/>
      <c r="D158" s="4" t="n"/>
      <c r="E158" s="5">
        <f>IF(AND(ISNUMBER(C158),ISNUMBER(D158)),D158-C158,"")</f>
        <v/>
      </c>
      <c r="I158" s="6" t="n"/>
      <c r="J158" s="6" t="n"/>
      <c r="K158" s="7">
        <f>IF(ISNUMBER(I158),I158-N(J158),"")</f>
        <v/>
      </c>
      <c r="M158" s="5">
        <f>IF(OR(B158="",L158="Cancelada",NOT(ISNUMBER(C158)),NOT(ISNUMBER(D158))),"",IF(D158&lt;=C158,"REVISAR FECHAS",IF(COUNTIFS($B$2:$B$501,B158,$C$2:$C$501,"&lt;"&amp;D158,$D$2:$D$501,"&gt;"&amp;C158,$L$2:$L$501,"&lt;&gt;Cancelada")&gt;1,"SUPERPUESTA","")))</f>
        <v/>
      </c>
    </row>
    <row r="159">
      <c r="C159" s="4" t="n"/>
      <c r="D159" s="4" t="n"/>
      <c r="E159" s="5">
        <f>IF(AND(ISNUMBER(C159),ISNUMBER(D159)),D159-C159,"")</f>
        <v/>
      </c>
      <c r="I159" s="6" t="n"/>
      <c r="J159" s="6" t="n"/>
      <c r="K159" s="7">
        <f>IF(ISNUMBER(I159),I159-N(J159),"")</f>
        <v/>
      </c>
      <c r="M159" s="5">
        <f>IF(OR(B159="",L159="Cancelada",NOT(ISNUMBER(C159)),NOT(ISNUMBER(D159))),"",IF(D159&lt;=C159,"REVISAR FECHAS",IF(COUNTIFS($B$2:$B$501,B159,$C$2:$C$501,"&lt;"&amp;D159,$D$2:$D$501,"&gt;"&amp;C159,$L$2:$L$501,"&lt;&gt;Cancelada")&gt;1,"SUPERPUESTA","")))</f>
        <v/>
      </c>
    </row>
    <row r="160">
      <c r="C160" s="4" t="n"/>
      <c r="D160" s="4" t="n"/>
      <c r="E160" s="5">
        <f>IF(AND(ISNUMBER(C160),ISNUMBER(D160)),D160-C160,"")</f>
        <v/>
      </c>
      <c r="I160" s="6" t="n"/>
      <c r="J160" s="6" t="n"/>
      <c r="K160" s="7">
        <f>IF(ISNUMBER(I160),I160-N(J160),"")</f>
        <v/>
      </c>
      <c r="M160" s="5">
        <f>IF(OR(B160="",L160="Cancelada",NOT(ISNUMBER(C160)),NOT(ISNUMBER(D160))),"",IF(D160&lt;=C160,"REVISAR FECHAS",IF(COUNTIFS($B$2:$B$501,B160,$C$2:$C$501,"&lt;"&amp;D160,$D$2:$D$501,"&gt;"&amp;C160,$L$2:$L$501,"&lt;&gt;Cancelada")&gt;1,"SUPERPUESTA","")))</f>
        <v/>
      </c>
    </row>
    <row r="161">
      <c r="C161" s="4" t="n"/>
      <c r="D161" s="4" t="n"/>
      <c r="E161" s="5">
        <f>IF(AND(ISNUMBER(C161),ISNUMBER(D161)),D161-C161,"")</f>
        <v/>
      </c>
      <c r="I161" s="6" t="n"/>
      <c r="J161" s="6" t="n"/>
      <c r="K161" s="7">
        <f>IF(ISNUMBER(I161),I161-N(J161),"")</f>
        <v/>
      </c>
      <c r="M161" s="5">
        <f>IF(OR(B161="",L161="Cancelada",NOT(ISNUMBER(C161)),NOT(ISNUMBER(D161))),"",IF(D161&lt;=C161,"REVISAR FECHAS",IF(COUNTIFS($B$2:$B$501,B161,$C$2:$C$501,"&lt;"&amp;D161,$D$2:$D$501,"&gt;"&amp;C161,$L$2:$L$501,"&lt;&gt;Cancelada")&gt;1,"SUPERPUESTA","")))</f>
        <v/>
      </c>
    </row>
    <row r="162">
      <c r="C162" s="4" t="n"/>
      <c r="D162" s="4" t="n"/>
      <c r="E162" s="5">
        <f>IF(AND(ISNUMBER(C162),ISNUMBER(D162)),D162-C162,"")</f>
        <v/>
      </c>
      <c r="I162" s="6" t="n"/>
      <c r="J162" s="6" t="n"/>
      <c r="K162" s="7">
        <f>IF(ISNUMBER(I162),I162-N(J162),"")</f>
        <v/>
      </c>
      <c r="M162" s="5">
        <f>IF(OR(B162="",L162="Cancelada",NOT(ISNUMBER(C162)),NOT(ISNUMBER(D162))),"",IF(D162&lt;=C162,"REVISAR FECHAS",IF(COUNTIFS($B$2:$B$501,B162,$C$2:$C$501,"&lt;"&amp;D162,$D$2:$D$501,"&gt;"&amp;C162,$L$2:$L$501,"&lt;&gt;Cancelada")&gt;1,"SUPERPUESTA","")))</f>
        <v/>
      </c>
    </row>
    <row r="163">
      <c r="C163" s="4" t="n"/>
      <c r="D163" s="4" t="n"/>
      <c r="E163" s="5">
        <f>IF(AND(ISNUMBER(C163),ISNUMBER(D163)),D163-C163,"")</f>
        <v/>
      </c>
      <c r="I163" s="6" t="n"/>
      <c r="J163" s="6" t="n"/>
      <c r="K163" s="7">
        <f>IF(ISNUMBER(I163),I163-N(J163),"")</f>
        <v/>
      </c>
      <c r="M163" s="5">
        <f>IF(OR(B163="",L163="Cancelada",NOT(ISNUMBER(C163)),NOT(ISNUMBER(D163))),"",IF(D163&lt;=C163,"REVISAR FECHAS",IF(COUNTIFS($B$2:$B$501,B163,$C$2:$C$501,"&lt;"&amp;D163,$D$2:$D$501,"&gt;"&amp;C163,$L$2:$L$501,"&lt;&gt;Cancelada")&gt;1,"SUPERPUESTA","")))</f>
        <v/>
      </c>
    </row>
    <row r="164">
      <c r="C164" s="4" t="n"/>
      <c r="D164" s="4" t="n"/>
      <c r="E164" s="5">
        <f>IF(AND(ISNUMBER(C164),ISNUMBER(D164)),D164-C164,"")</f>
        <v/>
      </c>
      <c r="I164" s="6" t="n"/>
      <c r="J164" s="6" t="n"/>
      <c r="K164" s="7">
        <f>IF(ISNUMBER(I164),I164-N(J164),"")</f>
        <v/>
      </c>
      <c r="M164" s="5">
        <f>IF(OR(B164="",L164="Cancelada",NOT(ISNUMBER(C164)),NOT(ISNUMBER(D164))),"",IF(D164&lt;=C164,"REVISAR FECHAS",IF(COUNTIFS($B$2:$B$501,B164,$C$2:$C$501,"&lt;"&amp;D164,$D$2:$D$501,"&gt;"&amp;C164,$L$2:$L$501,"&lt;&gt;Cancelada")&gt;1,"SUPERPUESTA","")))</f>
        <v/>
      </c>
    </row>
    <row r="165">
      <c r="C165" s="4" t="n"/>
      <c r="D165" s="4" t="n"/>
      <c r="E165" s="5">
        <f>IF(AND(ISNUMBER(C165),ISNUMBER(D165)),D165-C165,"")</f>
        <v/>
      </c>
      <c r="I165" s="6" t="n"/>
      <c r="J165" s="6" t="n"/>
      <c r="K165" s="7">
        <f>IF(ISNUMBER(I165),I165-N(J165),"")</f>
        <v/>
      </c>
      <c r="M165" s="5">
        <f>IF(OR(B165="",L165="Cancelada",NOT(ISNUMBER(C165)),NOT(ISNUMBER(D165))),"",IF(D165&lt;=C165,"REVISAR FECHAS",IF(COUNTIFS($B$2:$B$501,B165,$C$2:$C$501,"&lt;"&amp;D165,$D$2:$D$501,"&gt;"&amp;C165,$L$2:$L$501,"&lt;&gt;Cancelada")&gt;1,"SUPERPUESTA","")))</f>
        <v/>
      </c>
    </row>
    <row r="166">
      <c r="C166" s="4" t="n"/>
      <c r="D166" s="4" t="n"/>
      <c r="E166" s="5">
        <f>IF(AND(ISNUMBER(C166),ISNUMBER(D166)),D166-C166,"")</f>
        <v/>
      </c>
      <c r="I166" s="6" t="n"/>
      <c r="J166" s="6" t="n"/>
      <c r="K166" s="7">
        <f>IF(ISNUMBER(I166),I166-N(J166),"")</f>
        <v/>
      </c>
      <c r="M166" s="5">
        <f>IF(OR(B166="",L166="Cancelada",NOT(ISNUMBER(C166)),NOT(ISNUMBER(D166))),"",IF(D166&lt;=C166,"REVISAR FECHAS",IF(COUNTIFS($B$2:$B$501,B166,$C$2:$C$501,"&lt;"&amp;D166,$D$2:$D$501,"&gt;"&amp;C166,$L$2:$L$501,"&lt;&gt;Cancelada")&gt;1,"SUPERPUESTA","")))</f>
        <v/>
      </c>
    </row>
    <row r="167">
      <c r="C167" s="4" t="n"/>
      <c r="D167" s="4" t="n"/>
      <c r="E167" s="5">
        <f>IF(AND(ISNUMBER(C167),ISNUMBER(D167)),D167-C167,"")</f>
        <v/>
      </c>
      <c r="I167" s="6" t="n"/>
      <c r="J167" s="6" t="n"/>
      <c r="K167" s="7">
        <f>IF(ISNUMBER(I167),I167-N(J167),"")</f>
        <v/>
      </c>
      <c r="M167" s="5">
        <f>IF(OR(B167="",L167="Cancelada",NOT(ISNUMBER(C167)),NOT(ISNUMBER(D167))),"",IF(D167&lt;=C167,"REVISAR FECHAS",IF(COUNTIFS($B$2:$B$501,B167,$C$2:$C$501,"&lt;"&amp;D167,$D$2:$D$501,"&gt;"&amp;C167,$L$2:$L$501,"&lt;&gt;Cancelada")&gt;1,"SUPERPUESTA","")))</f>
        <v/>
      </c>
    </row>
    <row r="168">
      <c r="C168" s="4" t="n"/>
      <c r="D168" s="4" t="n"/>
      <c r="E168" s="5">
        <f>IF(AND(ISNUMBER(C168),ISNUMBER(D168)),D168-C168,"")</f>
        <v/>
      </c>
      <c r="I168" s="6" t="n"/>
      <c r="J168" s="6" t="n"/>
      <c r="K168" s="7">
        <f>IF(ISNUMBER(I168),I168-N(J168),"")</f>
        <v/>
      </c>
      <c r="M168" s="5">
        <f>IF(OR(B168="",L168="Cancelada",NOT(ISNUMBER(C168)),NOT(ISNUMBER(D168))),"",IF(D168&lt;=C168,"REVISAR FECHAS",IF(COUNTIFS($B$2:$B$501,B168,$C$2:$C$501,"&lt;"&amp;D168,$D$2:$D$501,"&gt;"&amp;C168,$L$2:$L$501,"&lt;&gt;Cancelada")&gt;1,"SUPERPUESTA","")))</f>
        <v/>
      </c>
    </row>
    <row r="169">
      <c r="C169" s="4" t="n"/>
      <c r="D169" s="4" t="n"/>
      <c r="E169" s="5">
        <f>IF(AND(ISNUMBER(C169),ISNUMBER(D169)),D169-C169,"")</f>
        <v/>
      </c>
      <c r="I169" s="6" t="n"/>
      <c r="J169" s="6" t="n"/>
      <c r="K169" s="7">
        <f>IF(ISNUMBER(I169),I169-N(J169),"")</f>
        <v/>
      </c>
      <c r="M169" s="5">
        <f>IF(OR(B169="",L169="Cancelada",NOT(ISNUMBER(C169)),NOT(ISNUMBER(D169))),"",IF(D169&lt;=C169,"REVISAR FECHAS",IF(COUNTIFS($B$2:$B$501,B169,$C$2:$C$501,"&lt;"&amp;D169,$D$2:$D$501,"&gt;"&amp;C169,$L$2:$L$501,"&lt;&gt;Cancelada")&gt;1,"SUPERPUESTA","")))</f>
        <v/>
      </c>
    </row>
    <row r="170">
      <c r="C170" s="4" t="n"/>
      <c r="D170" s="4" t="n"/>
      <c r="E170" s="5">
        <f>IF(AND(ISNUMBER(C170),ISNUMBER(D170)),D170-C170,"")</f>
        <v/>
      </c>
      <c r="I170" s="6" t="n"/>
      <c r="J170" s="6" t="n"/>
      <c r="K170" s="7">
        <f>IF(ISNUMBER(I170),I170-N(J170),"")</f>
        <v/>
      </c>
      <c r="M170" s="5">
        <f>IF(OR(B170="",L170="Cancelada",NOT(ISNUMBER(C170)),NOT(ISNUMBER(D170))),"",IF(D170&lt;=C170,"REVISAR FECHAS",IF(COUNTIFS($B$2:$B$501,B170,$C$2:$C$501,"&lt;"&amp;D170,$D$2:$D$501,"&gt;"&amp;C170,$L$2:$L$501,"&lt;&gt;Cancelada")&gt;1,"SUPERPUESTA","")))</f>
        <v/>
      </c>
    </row>
    <row r="171">
      <c r="C171" s="4" t="n"/>
      <c r="D171" s="4" t="n"/>
      <c r="E171" s="5">
        <f>IF(AND(ISNUMBER(C171),ISNUMBER(D171)),D171-C171,"")</f>
        <v/>
      </c>
      <c r="I171" s="6" t="n"/>
      <c r="J171" s="6" t="n"/>
      <c r="K171" s="7">
        <f>IF(ISNUMBER(I171),I171-N(J171),"")</f>
        <v/>
      </c>
      <c r="M171" s="5">
        <f>IF(OR(B171="",L171="Cancelada",NOT(ISNUMBER(C171)),NOT(ISNUMBER(D171))),"",IF(D171&lt;=C171,"REVISAR FECHAS",IF(COUNTIFS($B$2:$B$501,B171,$C$2:$C$501,"&lt;"&amp;D171,$D$2:$D$501,"&gt;"&amp;C171,$L$2:$L$501,"&lt;&gt;Cancelada")&gt;1,"SUPERPUESTA","")))</f>
        <v/>
      </c>
    </row>
    <row r="172">
      <c r="C172" s="4" t="n"/>
      <c r="D172" s="4" t="n"/>
      <c r="E172" s="5">
        <f>IF(AND(ISNUMBER(C172),ISNUMBER(D172)),D172-C172,"")</f>
        <v/>
      </c>
      <c r="I172" s="6" t="n"/>
      <c r="J172" s="6" t="n"/>
      <c r="K172" s="7">
        <f>IF(ISNUMBER(I172),I172-N(J172),"")</f>
        <v/>
      </c>
      <c r="M172" s="5">
        <f>IF(OR(B172="",L172="Cancelada",NOT(ISNUMBER(C172)),NOT(ISNUMBER(D172))),"",IF(D172&lt;=C172,"REVISAR FECHAS",IF(COUNTIFS($B$2:$B$501,B172,$C$2:$C$501,"&lt;"&amp;D172,$D$2:$D$501,"&gt;"&amp;C172,$L$2:$L$501,"&lt;&gt;Cancelada")&gt;1,"SUPERPUESTA","")))</f>
        <v/>
      </c>
    </row>
    <row r="173">
      <c r="C173" s="4" t="n"/>
      <c r="D173" s="4" t="n"/>
      <c r="E173" s="5">
        <f>IF(AND(ISNUMBER(C173),ISNUMBER(D173)),D173-C173,"")</f>
        <v/>
      </c>
      <c r="I173" s="6" t="n"/>
      <c r="J173" s="6" t="n"/>
      <c r="K173" s="7">
        <f>IF(ISNUMBER(I173),I173-N(J173),"")</f>
        <v/>
      </c>
      <c r="M173" s="5">
        <f>IF(OR(B173="",L173="Cancelada",NOT(ISNUMBER(C173)),NOT(ISNUMBER(D173))),"",IF(D173&lt;=C173,"REVISAR FECHAS",IF(COUNTIFS($B$2:$B$501,B173,$C$2:$C$501,"&lt;"&amp;D173,$D$2:$D$501,"&gt;"&amp;C173,$L$2:$L$501,"&lt;&gt;Cancelada")&gt;1,"SUPERPUESTA","")))</f>
        <v/>
      </c>
    </row>
    <row r="174">
      <c r="C174" s="4" t="n"/>
      <c r="D174" s="4" t="n"/>
      <c r="E174" s="5">
        <f>IF(AND(ISNUMBER(C174),ISNUMBER(D174)),D174-C174,"")</f>
        <v/>
      </c>
      <c r="I174" s="6" t="n"/>
      <c r="J174" s="6" t="n"/>
      <c r="K174" s="7">
        <f>IF(ISNUMBER(I174),I174-N(J174),"")</f>
        <v/>
      </c>
      <c r="M174" s="5">
        <f>IF(OR(B174="",L174="Cancelada",NOT(ISNUMBER(C174)),NOT(ISNUMBER(D174))),"",IF(D174&lt;=C174,"REVISAR FECHAS",IF(COUNTIFS($B$2:$B$501,B174,$C$2:$C$501,"&lt;"&amp;D174,$D$2:$D$501,"&gt;"&amp;C174,$L$2:$L$501,"&lt;&gt;Cancelada")&gt;1,"SUPERPUESTA","")))</f>
        <v/>
      </c>
    </row>
    <row r="175">
      <c r="C175" s="4" t="n"/>
      <c r="D175" s="4" t="n"/>
      <c r="E175" s="5">
        <f>IF(AND(ISNUMBER(C175),ISNUMBER(D175)),D175-C175,"")</f>
        <v/>
      </c>
      <c r="I175" s="6" t="n"/>
      <c r="J175" s="6" t="n"/>
      <c r="K175" s="7">
        <f>IF(ISNUMBER(I175),I175-N(J175),"")</f>
        <v/>
      </c>
      <c r="M175" s="5">
        <f>IF(OR(B175="",L175="Cancelada",NOT(ISNUMBER(C175)),NOT(ISNUMBER(D175))),"",IF(D175&lt;=C175,"REVISAR FECHAS",IF(COUNTIFS($B$2:$B$501,B175,$C$2:$C$501,"&lt;"&amp;D175,$D$2:$D$501,"&gt;"&amp;C175,$L$2:$L$501,"&lt;&gt;Cancelada")&gt;1,"SUPERPUESTA","")))</f>
        <v/>
      </c>
    </row>
    <row r="176">
      <c r="C176" s="4" t="n"/>
      <c r="D176" s="4" t="n"/>
      <c r="E176" s="5">
        <f>IF(AND(ISNUMBER(C176),ISNUMBER(D176)),D176-C176,"")</f>
        <v/>
      </c>
      <c r="I176" s="6" t="n"/>
      <c r="J176" s="6" t="n"/>
      <c r="K176" s="7">
        <f>IF(ISNUMBER(I176),I176-N(J176),"")</f>
        <v/>
      </c>
      <c r="M176" s="5">
        <f>IF(OR(B176="",L176="Cancelada",NOT(ISNUMBER(C176)),NOT(ISNUMBER(D176))),"",IF(D176&lt;=C176,"REVISAR FECHAS",IF(COUNTIFS($B$2:$B$501,B176,$C$2:$C$501,"&lt;"&amp;D176,$D$2:$D$501,"&gt;"&amp;C176,$L$2:$L$501,"&lt;&gt;Cancelada")&gt;1,"SUPERPUESTA","")))</f>
        <v/>
      </c>
    </row>
    <row r="177">
      <c r="C177" s="4" t="n"/>
      <c r="D177" s="4" t="n"/>
      <c r="E177" s="5">
        <f>IF(AND(ISNUMBER(C177),ISNUMBER(D177)),D177-C177,"")</f>
        <v/>
      </c>
      <c r="I177" s="6" t="n"/>
      <c r="J177" s="6" t="n"/>
      <c r="K177" s="7">
        <f>IF(ISNUMBER(I177),I177-N(J177),"")</f>
        <v/>
      </c>
      <c r="M177" s="5">
        <f>IF(OR(B177="",L177="Cancelada",NOT(ISNUMBER(C177)),NOT(ISNUMBER(D177))),"",IF(D177&lt;=C177,"REVISAR FECHAS",IF(COUNTIFS($B$2:$B$501,B177,$C$2:$C$501,"&lt;"&amp;D177,$D$2:$D$501,"&gt;"&amp;C177,$L$2:$L$501,"&lt;&gt;Cancelada")&gt;1,"SUPERPUESTA","")))</f>
        <v/>
      </c>
    </row>
    <row r="178">
      <c r="C178" s="4" t="n"/>
      <c r="D178" s="4" t="n"/>
      <c r="E178" s="5">
        <f>IF(AND(ISNUMBER(C178),ISNUMBER(D178)),D178-C178,"")</f>
        <v/>
      </c>
      <c r="I178" s="6" t="n"/>
      <c r="J178" s="6" t="n"/>
      <c r="K178" s="7">
        <f>IF(ISNUMBER(I178),I178-N(J178),"")</f>
        <v/>
      </c>
      <c r="M178" s="5">
        <f>IF(OR(B178="",L178="Cancelada",NOT(ISNUMBER(C178)),NOT(ISNUMBER(D178))),"",IF(D178&lt;=C178,"REVISAR FECHAS",IF(COUNTIFS($B$2:$B$501,B178,$C$2:$C$501,"&lt;"&amp;D178,$D$2:$D$501,"&gt;"&amp;C178,$L$2:$L$501,"&lt;&gt;Cancelada")&gt;1,"SUPERPUESTA","")))</f>
        <v/>
      </c>
    </row>
    <row r="179">
      <c r="C179" s="4" t="n"/>
      <c r="D179" s="4" t="n"/>
      <c r="E179" s="5">
        <f>IF(AND(ISNUMBER(C179),ISNUMBER(D179)),D179-C179,"")</f>
        <v/>
      </c>
      <c r="I179" s="6" t="n"/>
      <c r="J179" s="6" t="n"/>
      <c r="K179" s="7">
        <f>IF(ISNUMBER(I179),I179-N(J179),"")</f>
        <v/>
      </c>
      <c r="M179" s="5">
        <f>IF(OR(B179="",L179="Cancelada",NOT(ISNUMBER(C179)),NOT(ISNUMBER(D179))),"",IF(D179&lt;=C179,"REVISAR FECHAS",IF(COUNTIFS($B$2:$B$501,B179,$C$2:$C$501,"&lt;"&amp;D179,$D$2:$D$501,"&gt;"&amp;C179,$L$2:$L$501,"&lt;&gt;Cancelada")&gt;1,"SUPERPUESTA","")))</f>
        <v/>
      </c>
    </row>
    <row r="180">
      <c r="C180" s="4" t="n"/>
      <c r="D180" s="4" t="n"/>
      <c r="E180" s="5">
        <f>IF(AND(ISNUMBER(C180),ISNUMBER(D180)),D180-C180,"")</f>
        <v/>
      </c>
      <c r="I180" s="6" t="n"/>
      <c r="J180" s="6" t="n"/>
      <c r="K180" s="7">
        <f>IF(ISNUMBER(I180),I180-N(J180),"")</f>
        <v/>
      </c>
      <c r="M180" s="5">
        <f>IF(OR(B180="",L180="Cancelada",NOT(ISNUMBER(C180)),NOT(ISNUMBER(D180))),"",IF(D180&lt;=C180,"REVISAR FECHAS",IF(COUNTIFS($B$2:$B$501,B180,$C$2:$C$501,"&lt;"&amp;D180,$D$2:$D$501,"&gt;"&amp;C180,$L$2:$L$501,"&lt;&gt;Cancelada")&gt;1,"SUPERPUESTA","")))</f>
        <v/>
      </c>
    </row>
    <row r="181">
      <c r="C181" s="4" t="n"/>
      <c r="D181" s="4" t="n"/>
      <c r="E181" s="5">
        <f>IF(AND(ISNUMBER(C181),ISNUMBER(D181)),D181-C181,"")</f>
        <v/>
      </c>
      <c r="I181" s="6" t="n"/>
      <c r="J181" s="6" t="n"/>
      <c r="K181" s="7">
        <f>IF(ISNUMBER(I181),I181-N(J181),"")</f>
        <v/>
      </c>
      <c r="M181" s="5">
        <f>IF(OR(B181="",L181="Cancelada",NOT(ISNUMBER(C181)),NOT(ISNUMBER(D181))),"",IF(D181&lt;=C181,"REVISAR FECHAS",IF(COUNTIFS($B$2:$B$501,B181,$C$2:$C$501,"&lt;"&amp;D181,$D$2:$D$501,"&gt;"&amp;C181,$L$2:$L$501,"&lt;&gt;Cancelada")&gt;1,"SUPERPUESTA","")))</f>
        <v/>
      </c>
    </row>
    <row r="182">
      <c r="C182" s="4" t="n"/>
      <c r="D182" s="4" t="n"/>
      <c r="E182" s="5">
        <f>IF(AND(ISNUMBER(C182),ISNUMBER(D182)),D182-C182,"")</f>
        <v/>
      </c>
      <c r="I182" s="6" t="n"/>
      <c r="J182" s="6" t="n"/>
      <c r="K182" s="7">
        <f>IF(ISNUMBER(I182),I182-N(J182),"")</f>
        <v/>
      </c>
      <c r="M182" s="5">
        <f>IF(OR(B182="",L182="Cancelada",NOT(ISNUMBER(C182)),NOT(ISNUMBER(D182))),"",IF(D182&lt;=C182,"REVISAR FECHAS",IF(COUNTIFS($B$2:$B$501,B182,$C$2:$C$501,"&lt;"&amp;D182,$D$2:$D$501,"&gt;"&amp;C182,$L$2:$L$501,"&lt;&gt;Cancelada")&gt;1,"SUPERPUESTA","")))</f>
        <v/>
      </c>
    </row>
    <row r="183">
      <c r="C183" s="4" t="n"/>
      <c r="D183" s="4" t="n"/>
      <c r="E183" s="5">
        <f>IF(AND(ISNUMBER(C183),ISNUMBER(D183)),D183-C183,"")</f>
        <v/>
      </c>
      <c r="I183" s="6" t="n"/>
      <c r="J183" s="6" t="n"/>
      <c r="K183" s="7">
        <f>IF(ISNUMBER(I183),I183-N(J183),"")</f>
        <v/>
      </c>
      <c r="M183" s="5">
        <f>IF(OR(B183="",L183="Cancelada",NOT(ISNUMBER(C183)),NOT(ISNUMBER(D183))),"",IF(D183&lt;=C183,"REVISAR FECHAS",IF(COUNTIFS($B$2:$B$501,B183,$C$2:$C$501,"&lt;"&amp;D183,$D$2:$D$501,"&gt;"&amp;C183,$L$2:$L$501,"&lt;&gt;Cancelada")&gt;1,"SUPERPUESTA","")))</f>
        <v/>
      </c>
    </row>
    <row r="184">
      <c r="C184" s="4" t="n"/>
      <c r="D184" s="4" t="n"/>
      <c r="E184" s="5">
        <f>IF(AND(ISNUMBER(C184),ISNUMBER(D184)),D184-C184,"")</f>
        <v/>
      </c>
      <c r="I184" s="6" t="n"/>
      <c r="J184" s="6" t="n"/>
      <c r="K184" s="7">
        <f>IF(ISNUMBER(I184),I184-N(J184),"")</f>
        <v/>
      </c>
      <c r="M184" s="5">
        <f>IF(OR(B184="",L184="Cancelada",NOT(ISNUMBER(C184)),NOT(ISNUMBER(D184))),"",IF(D184&lt;=C184,"REVISAR FECHAS",IF(COUNTIFS($B$2:$B$501,B184,$C$2:$C$501,"&lt;"&amp;D184,$D$2:$D$501,"&gt;"&amp;C184,$L$2:$L$501,"&lt;&gt;Cancelada")&gt;1,"SUPERPUESTA","")))</f>
        <v/>
      </c>
    </row>
    <row r="185">
      <c r="C185" s="4" t="n"/>
      <c r="D185" s="4" t="n"/>
      <c r="E185" s="5">
        <f>IF(AND(ISNUMBER(C185),ISNUMBER(D185)),D185-C185,"")</f>
        <v/>
      </c>
      <c r="I185" s="6" t="n"/>
      <c r="J185" s="6" t="n"/>
      <c r="K185" s="7">
        <f>IF(ISNUMBER(I185),I185-N(J185),"")</f>
        <v/>
      </c>
      <c r="M185" s="5">
        <f>IF(OR(B185="",L185="Cancelada",NOT(ISNUMBER(C185)),NOT(ISNUMBER(D185))),"",IF(D185&lt;=C185,"REVISAR FECHAS",IF(COUNTIFS($B$2:$B$501,B185,$C$2:$C$501,"&lt;"&amp;D185,$D$2:$D$501,"&gt;"&amp;C185,$L$2:$L$501,"&lt;&gt;Cancelada")&gt;1,"SUPERPUESTA","")))</f>
        <v/>
      </c>
    </row>
    <row r="186">
      <c r="C186" s="4" t="n"/>
      <c r="D186" s="4" t="n"/>
      <c r="E186" s="5">
        <f>IF(AND(ISNUMBER(C186),ISNUMBER(D186)),D186-C186,"")</f>
        <v/>
      </c>
      <c r="I186" s="6" t="n"/>
      <c r="J186" s="6" t="n"/>
      <c r="K186" s="7">
        <f>IF(ISNUMBER(I186),I186-N(J186),"")</f>
        <v/>
      </c>
      <c r="M186" s="5">
        <f>IF(OR(B186="",L186="Cancelada",NOT(ISNUMBER(C186)),NOT(ISNUMBER(D186))),"",IF(D186&lt;=C186,"REVISAR FECHAS",IF(COUNTIFS($B$2:$B$501,B186,$C$2:$C$501,"&lt;"&amp;D186,$D$2:$D$501,"&gt;"&amp;C186,$L$2:$L$501,"&lt;&gt;Cancelada")&gt;1,"SUPERPUESTA","")))</f>
        <v/>
      </c>
    </row>
    <row r="187">
      <c r="C187" s="4" t="n"/>
      <c r="D187" s="4" t="n"/>
      <c r="E187" s="5">
        <f>IF(AND(ISNUMBER(C187),ISNUMBER(D187)),D187-C187,"")</f>
        <v/>
      </c>
      <c r="I187" s="6" t="n"/>
      <c r="J187" s="6" t="n"/>
      <c r="K187" s="7">
        <f>IF(ISNUMBER(I187),I187-N(J187),"")</f>
        <v/>
      </c>
      <c r="M187" s="5">
        <f>IF(OR(B187="",L187="Cancelada",NOT(ISNUMBER(C187)),NOT(ISNUMBER(D187))),"",IF(D187&lt;=C187,"REVISAR FECHAS",IF(COUNTIFS($B$2:$B$501,B187,$C$2:$C$501,"&lt;"&amp;D187,$D$2:$D$501,"&gt;"&amp;C187,$L$2:$L$501,"&lt;&gt;Cancelada")&gt;1,"SUPERPUESTA","")))</f>
        <v/>
      </c>
    </row>
    <row r="188">
      <c r="C188" s="4" t="n"/>
      <c r="D188" s="4" t="n"/>
      <c r="E188" s="5">
        <f>IF(AND(ISNUMBER(C188),ISNUMBER(D188)),D188-C188,"")</f>
        <v/>
      </c>
      <c r="I188" s="6" t="n"/>
      <c r="J188" s="6" t="n"/>
      <c r="K188" s="7">
        <f>IF(ISNUMBER(I188),I188-N(J188),"")</f>
        <v/>
      </c>
      <c r="M188" s="5">
        <f>IF(OR(B188="",L188="Cancelada",NOT(ISNUMBER(C188)),NOT(ISNUMBER(D188))),"",IF(D188&lt;=C188,"REVISAR FECHAS",IF(COUNTIFS($B$2:$B$501,B188,$C$2:$C$501,"&lt;"&amp;D188,$D$2:$D$501,"&gt;"&amp;C188,$L$2:$L$501,"&lt;&gt;Cancelada")&gt;1,"SUPERPUESTA","")))</f>
        <v/>
      </c>
    </row>
    <row r="189">
      <c r="C189" s="4" t="n"/>
      <c r="D189" s="4" t="n"/>
      <c r="E189" s="5">
        <f>IF(AND(ISNUMBER(C189),ISNUMBER(D189)),D189-C189,"")</f>
        <v/>
      </c>
      <c r="I189" s="6" t="n"/>
      <c r="J189" s="6" t="n"/>
      <c r="K189" s="7">
        <f>IF(ISNUMBER(I189),I189-N(J189),"")</f>
        <v/>
      </c>
      <c r="M189" s="5">
        <f>IF(OR(B189="",L189="Cancelada",NOT(ISNUMBER(C189)),NOT(ISNUMBER(D189))),"",IF(D189&lt;=C189,"REVISAR FECHAS",IF(COUNTIFS($B$2:$B$501,B189,$C$2:$C$501,"&lt;"&amp;D189,$D$2:$D$501,"&gt;"&amp;C189,$L$2:$L$501,"&lt;&gt;Cancelada")&gt;1,"SUPERPUESTA","")))</f>
        <v/>
      </c>
    </row>
    <row r="190">
      <c r="C190" s="4" t="n"/>
      <c r="D190" s="4" t="n"/>
      <c r="E190" s="5">
        <f>IF(AND(ISNUMBER(C190),ISNUMBER(D190)),D190-C190,"")</f>
        <v/>
      </c>
      <c r="I190" s="6" t="n"/>
      <c r="J190" s="6" t="n"/>
      <c r="K190" s="7">
        <f>IF(ISNUMBER(I190),I190-N(J190),"")</f>
        <v/>
      </c>
      <c r="M190" s="5">
        <f>IF(OR(B190="",L190="Cancelada",NOT(ISNUMBER(C190)),NOT(ISNUMBER(D190))),"",IF(D190&lt;=C190,"REVISAR FECHAS",IF(COUNTIFS($B$2:$B$501,B190,$C$2:$C$501,"&lt;"&amp;D190,$D$2:$D$501,"&gt;"&amp;C190,$L$2:$L$501,"&lt;&gt;Cancelada")&gt;1,"SUPERPUESTA","")))</f>
        <v/>
      </c>
    </row>
    <row r="191">
      <c r="C191" s="4" t="n"/>
      <c r="D191" s="4" t="n"/>
      <c r="E191" s="5">
        <f>IF(AND(ISNUMBER(C191),ISNUMBER(D191)),D191-C191,"")</f>
        <v/>
      </c>
      <c r="I191" s="6" t="n"/>
      <c r="J191" s="6" t="n"/>
      <c r="K191" s="7">
        <f>IF(ISNUMBER(I191),I191-N(J191),"")</f>
        <v/>
      </c>
      <c r="M191" s="5">
        <f>IF(OR(B191="",L191="Cancelada",NOT(ISNUMBER(C191)),NOT(ISNUMBER(D191))),"",IF(D191&lt;=C191,"REVISAR FECHAS",IF(COUNTIFS($B$2:$B$501,B191,$C$2:$C$501,"&lt;"&amp;D191,$D$2:$D$501,"&gt;"&amp;C191,$L$2:$L$501,"&lt;&gt;Cancelada")&gt;1,"SUPERPUESTA","")))</f>
        <v/>
      </c>
    </row>
    <row r="192">
      <c r="C192" s="4" t="n"/>
      <c r="D192" s="4" t="n"/>
      <c r="E192" s="5">
        <f>IF(AND(ISNUMBER(C192),ISNUMBER(D192)),D192-C192,"")</f>
        <v/>
      </c>
      <c r="I192" s="6" t="n"/>
      <c r="J192" s="6" t="n"/>
      <c r="K192" s="7">
        <f>IF(ISNUMBER(I192),I192-N(J192),"")</f>
        <v/>
      </c>
      <c r="M192" s="5">
        <f>IF(OR(B192="",L192="Cancelada",NOT(ISNUMBER(C192)),NOT(ISNUMBER(D192))),"",IF(D192&lt;=C192,"REVISAR FECHAS",IF(COUNTIFS($B$2:$B$501,B192,$C$2:$C$501,"&lt;"&amp;D192,$D$2:$D$501,"&gt;"&amp;C192,$L$2:$L$501,"&lt;&gt;Cancelada")&gt;1,"SUPERPUESTA","")))</f>
        <v/>
      </c>
    </row>
    <row r="193">
      <c r="C193" s="4" t="n"/>
      <c r="D193" s="4" t="n"/>
      <c r="E193" s="5">
        <f>IF(AND(ISNUMBER(C193),ISNUMBER(D193)),D193-C193,"")</f>
        <v/>
      </c>
      <c r="I193" s="6" t="n"/>
      <c r="J193" s="6" t="n"/>
      <c r="K193" s="7">
        <f>IF(ISNUMBER(I193),I193-N(J193),"")</f>
        <v/>
      </c>
      <c r="M193" s="5">
        <f>IF(OR(B193="",L193="Cancelada",NOT(ISNUMBER(C193)),NOT(ISNUMBER(D193))),"",IF(D193&lt;=C193,"REVISAR FECHAS",IF(COUNTIFS($B$2:$B$501,B193,$C$2:$C$501,"&lt;"&amp;D193,$D$2:$D$501,"&gt;"&amp;C193,$L$2:$L$501,"&lt;&gt;Cancelada")&gt;1,"SUPERPUESTA","")))</f>
        <v/>
      </c>
    </row>
    <row r="194">
      <c r="C194" s="4" t="n"/>
      <c r="D194" s="4" t="n"/>
      <c r="E194" s="5">
        <f>IF(AND(ISNUMBER(C194),ISNUMBER(D194)),D194-C194,"")</f>
        <v/>
      </c>
      <c r="I194" s="6" t="n"/>
      <c r="J194" s="6" t="n"/>
      <c r="K194" s="7">
        <f>IF(ISNUMBER(I194),I194-N(J194),"")</f>
        <v/>
      </c>
      <c r="M194" s="5">
        <f>IF(OR(B194="",L194="Cancelada",NOT(ISNUMBER(C194)),NOT(ISNUMBER(D194))),"",IF(D194&lt;=C194,"REVISAR FECHAS",IF(COUNTIFS($B$2:$B$501,B194,$C$2:$C$501,"&lt;"&amp;D194,$D$2:$D$501,"&gt;"&amp;C194,$L$2:$L$501,"&lt;&gt;Cancelada")&gt;1,"SUPERPUESTA","")))</f>
        <v/>
      </c>
    </row>
    <row r="195">
      <c r="C195" s="4" t="n"/>
      <c r="D195" s="4" t="n"/>
      <c r="E195" s="5">
        <f>IF(AND(ISNUMBER(C195),ISNUMBER(D195)),D195-C195,"")</f>
        <v/>
      </c>
      <c r="I195" s="6" t="n"/>
      <c r="J195" s="6" t="n"/>
      <c r="K195" s="7">
        <f>IF(ISNUMBER(I195),I195-N(J195),"")</f>
        <v/>
      </c>
      <c r="M195" s="5">
        <f>IF(OR(B195="",L195="Cancelada",NOT(ISNUMBER(C195)),NOT(ISNUMBER(D195))),"",IF(D195&lt;=C195,"REVISAR FECHAS",IF(COUNTIFS($B$2:$B$501,B195,$C$2:$C$501,"&lt;"&amp;D195,$D$2:$D$501,"&gt;"&amp;C195,$L$2:$L$501,"&lt;&gt;Cancelada")&gt;1,"SUPERPUESTA","")))</f>
        <v/>
      </c>
    </row>
    <row r="196">
      <c r="C196" s="4" t="n"/>
      <c r="D196" s="4" t="n"/>
      <c r="E196" s="5">
        <f>IF(AND(ISNUMBER(C196),ISNUMBER(D196)),D196-C196,"")</f>
        <v/>
      </c>
      <c r="I196" s="6" t="n"/>
      <c r="J196" s="6" t="n"/>
      <c r="K196" s="7">
        <f>IF(ISNUMBER(I196),I196-N(J196),"")</f>
        <v/>
      </c>
      <c r="M196" s="5">
        <f>IF(OR(B196="",L196="Cancelada",NOT(ISNUMBER(C196)),NOT(ISNUMBER(D196))),"",IF(D196&lt;=C196,"REVISAR FECHAS",IF(COUNTIFS($B$2:$B$501,B196,$C$2:$C$501,"&lt;"&amp;D196,$D$2:$D$501,"&gt;"&amp;C196,$L$2:$L$501,"&lt;&gt;Cancelada")&gt;1,"SUPERPUESTA","")))</f>
        <v/>
      </c>
    </row>
    <row r="197">
      <c r="C197" s="4" t="n"/>
      <c r="D197" s="4" t="n"/>
      <c r="E197" s="5">
        <f>IF(AND(ISNUMBER(C197),ISNUMBER(D197)),D197-C197,"")</f>
        <v/>
      </c>
      <c r="I197" s="6" t="n"/>
      <c r="J197" s="6" t="n"/>
      <c r="K197" s="7">
        <f>IF(ISNUMBER(I197),I197-N(J197),"")</f>
        <v/>
      </c>
      <c r="M197" s="5">
        <f>IF(OR(B197="",L197="Cancelada",NOT(ISNUMBER(C197)),NOT(ISNUMBER(D197))),"",IF(D197&lt;=C197,"REVISAR FECHAS",IF(COUNTIFS($B$2:$B$501,B197,$C$2:$C$501,"&lt;"&amp;D197,$D$2:$D$501,"&gt;"&amp;C197,$L$2:$L$501,"&lt;&gt;Cancelada")&gt;1,"SUPERPUESTA","")))</f>
        <v/>
      </c>
    </row>
    <row r="198">
      <c r="C198" s="4" t="n"/>
      <c r="D198" s="4" t="n"/>
      <c r="E198" s="5">
        <f>IF(AND(ISNUMBER(C198),ISNUMBER(D198)),D198-C198,"")</f>
        <v/>
      </c>
      <c r="I198" s="6" t="n"/>
      <c r="J198" s="6" t="n"/>
      <c r="K198" s="7">
        <f>IF(ISNUMBER(I198),I198-N(J198),"")</f>
        <v/>
      </c>
      <c r="M198" s="5">
        <f>IF(OR(B198="",L198="Cancelada",NOT(ISNUMBER(C198)),NOT(ISNUMBER(D198))),"",IF(D198&lt;=C198,"REVISAR FECHAS",IF(COUNTIFS($B$2:$B$501,B198,$C$2:$C$501,"&lt;"&amp;D198,$D$2:$D$501,"&gt;"&amp;C198,$L$2:$L$501,"&lt;&gt;Cancelada")&gt;1,"SUPERPUESTA","")))</f>
        <v/>
      </c>
    </row>
    <row r="199">
      <c r="C199" s="4" t="n"/>
      <c r="D199" s="4" t="n"/>
      <c r="E199" s="5">
        <f>IF(AND(ISNUMBER(C199),ISNUMBER(D199)),D199-C199,"")</f>
        <v/>
      </c>
      <c r="I199" s="6" t="n"/>
      <c r="J199" s="6" t="n"/>
      <c r="K199" s="7">
        <f>IF(ISNUMBER(I199),I199-N(J199),"")</f>
        <v/>
      </c>
      <c r="M199" s="5">
        <f>IF(OR(B199="",L199="Cancelada",NOT(ISNUMBER(C199)),NOT(ISNUMBER(D199))),"",IF(D199&lt;=C199,"REVISAR FECHAS",IF(COUNTIFS($B$2:$B$501,B199,$C$2:$C$501,"&lt;"&amp;D199,$D$2:$D$501,"&gt;"&amp;C199,$L$2:$L$501,"&lt;&gt;Cancelada")&gt;1,"SUPERPUESTA","")))</f>
        <v/>
      </c>
    </row>
    <row r="200">
      <c r="C200" s="4" t="n"/>
      <c r="D200" s="4" t="n"/>
      <c r="E200" s="5">
        <f>IF(AND(ISNUMBER(C200),ISNUMBER(D200)),D200-C200,"")</f>
        <v/>
      </c>
      <c r="I200" s="6" t="n"/>
      <c r="J200" s="6" t="n"/>
      <c r="K200" s="7">
        <f>IF(ISNUMBER(I200),I200-N(J200),"")</f>
        <v/>
      </c>
      <c r="M200" s="5">
        <f>IF(OR(B200="",L200="Cancelada",NOT(ISNUMBER(C200)),NOT(ISNUMBER(D200))),"",IF(D200&lt;=C200,"REVISAR FECHAS",IF(COUNTIFS($B$2:$B$501,B200,$C$2:$C$501,"&lt;"&amp;D200,$D$2:$D$501,"&gt;"&amp;C200,$L$2:$L$501,"&lt;&gt;Cancelada")&gt;1,"SUPERPUESTA","")))</f>
        <v/>
      </c>
    </row>
    <row r="201">
      <c r="C201" s="4" t="n"/>
      <c r="D201" s="4" t="n"/>
      <c r="E201" s="5">
        <f>IF(AND(ISNUMBER(C201),ISNUMBER(D201)),D201-C201,"")</f>
        <v/>
      </c>
      <c r="I201" s="6" t="n"/>
      <c r="J201" s="6" t="n"/>
      <c r="K201" s="7">
        <f>IF(ISNUMBER(I201),I201-N(J201),"")</f>
        <v/>
      </c>
      <c r="M201" s="5">
        <f>IF(OR(B201="",L201="Cancelada",NOT(ISNUMBER(C201)),NOT(ISNUMBER(D201))),"",IF(D201&lt;=C201,"REVISAR FECHAS",IF(COUNTIFS($B$2:$B$501,B201,$C$2:$C$501,"&lt;"&amp;D201,$D$2:$D$501,"&gt;"&amp;C201,$L$2:$L$501,"&lt;&gt;Cancelada")&gt;1,"SUPERPUESTA","")))</f>
        <v/>
      </c>
    </row>
    <row r="202">
      <c r="C202" s="4" t="n"/>
      <c r="D202" s="4" t="n"/>
      <c r="E202" s="5">
        <f>IF(AND(ISNUMBER(C202),ISNUMBER(D202)),D202-C202,"")</f>
        <v/>
      </c>
      <c r="I202" s="6" t="n"/>
      <c r="J202" s="6" t="n"/>
      <c r="K202" s="7">
        <f>IF(ISNUMBER(I202),I202-N(J202),"")</f>
        <v/>
      </c>
      <c r="M202" s="5">
        <f>IF(OR(B202="",L202="Cancelada",NOT(ISNUMBER(C202)),NOT(ISNUMBER(D202))),"",IF(D202&lt;=C202,"REVISAR FECHAS",IF(COUNTIFS($B$2:$B$501,B202,$C$2:$C$501,"&lt;"&amp;D202,$D$2:$D$501,"&gt;"&amp;C202,$L$2:$L$501,"&lt;&gt;Cancelada")&gt;1,"SUPERPUESTA","")))</f>
        <v/>
      </c>
    </row>
    <row r="203">
      <c r="C203" s="4" t="n"/>
      <c r="D203" s="4" t="n"/>
      <c r="E203" s="5">
        <f>IF(AND(ISNUMBER(C203),ISNUMBER(D203)),D203-C203,"")</f>
        <v/>
      </c>
      <c r="I203" s="6" t="n"/>
      <c r="J203" s="6" t="n"/>
      <c r="K203" s="7">
        <f>IF(ISNUMBER(I203),I203-N(J203),"")</f>
        <v/>
      </c>
      <c r="M203" s="5">
        <f>IF(OR(B203="",L203="Cancelada",NOT(ISNUMBER(C203)),NOT(ISNUMBER(D203))),"",IF(D203&lt;=C203,"REVISAR FECHAS",IF(COUNTIFS($B$2:$B$501,B203,$C$2:$C$501,"&lt;"&amp;D203,$D$2:$D$501,"&gt;"&amp;C203,$L$2:$L$501,"&lt;&gt;Cancelada")&gt;1,"SUPERPUESTA","")))</f>
        <v/>
      </c>
    </row>
    <row r="204">
      <c r="C204" s="4" t="n"/>
      <c r="D204" s="4" t="n"/>
      <c r="E204" s="5">
        <f>IF(AND(ISNUMBER(C204),ISNUMBER(D204)),D204-C204,"")</f>
        <v/>
      </c>
      <c r="I204" s="6" t="n"/>
      <c r="J204" s="6" t="n"/>
      <c r="K204" s="7">
        <f>IF(ISNUMBER(I204),I204-N(J204),"")</f>
        <v/>
      </c>
      <c r="M204" s="5">
        <f>IF(OR(B204="",L204="Cancelada",NOT(ISNUMBER(C204)),NOT(ISNUMBER(D204))),"",IF(D204&lt;=C204,"REVISAR FECHAS",IF(COUNTIFS($B$2:$B$501,B204,$C$2:$C$501,"&lt;"&amp;D204,$D$2:$D$501,"&gt;"&amp;C204,$L$2:$L$501,"&lt;&gt;Cancelada")&gt;1,"SUPERPUESTA","")))</f>
        <v/>
      </c>
    </row>
    <row r="205">
      <c r="C205" s="4" t="n"/>
      <c r="D205" s="4" t="n"/>
      <c r="E205" s="5">
        <f>IF(AND(ISNUMBER(C205),ISNUMBER(D205)),D205-C205,"")</f>
        <v/>
      </c>
      <c r="I205" s="6" t="n"/>
      <c r="J205" s="6" t="n"/>
      <c r="K205" s="7">
        <f>IF(ISNUMBER(I205),I205-N(J205),"")</f>
        <v/>
      </c>
      <c r="M205" s="5">
        <f>IF(OR(B205="",L205="Cancelada",NOT(ISNUMBER(C205)),NOT(ISNUMBER(D205))),"",IF(D205&lt;=C205,"REVISAR FECHAS",IF(COUNTIFS($B$2:$B$501,B205,$C$2:$C$501,"&lt;"&amp;D205,$D$2:$D$501,"&gt;"&amp;C205,$L$2:$L$501,"&lt;&gt;Cancelada")&gt;1,"SUPERPUESTA","")))</f>
        <v/>
      </c>
    </row>
    <row r="206">
      <c r="C206" s="4" t="n"/>
      <c r="D206" s="4" t="n"/>
      <c r="E206" s="5">
        <f>IF(AND(ISNUMBER(C206),ISNUMBER(D206)),D206-C206,"")</f>
        <v/>
      </c>
      <c r="I206" s="6" t="n"/>
      <c r="J206" s="6" t="n"/>
      <c r="K206" s="7">
        <f>IF(ISNUMBER(I206),I206-N(J206),"")</f>
        <v/>
      </c>
      <c r="M206" s="5">
        <f>IF(OR(B206="",L206="Cancelada",NOT(ISNUMBER(C206)),NOT(ISNUMBER(D206))),"",IF(D206&lt;=C206,"REVISAR FECHAS",IF(COUNTIFS($B$2:$B$501,B206,$C$2:$C$501,"&lt;"&amp;D206,$D$2:$D$501,"&gt;"&amp;C206,$L$2:$L$501,"&lt;&gt;Cancelada")&gt;1,"SUPERPUESTA","")))</f>
        <v/>
      </c>
    </row>
    <row r="207">
      <c r="C207" s="4" t="n"/>
      <c r="D207" s="4" t="n"/>
      <c r="E207" s="5">
        <f>IF(AND(ISNUMBER(C207),ISNUMBER(D207)),D207-C207,"")</f>
        <v/>
      </c>
      <c r="I207" s="6" t="n"/>
      <c r="J207" s="6" t="n"/>
      <c r="K207" s="7">
        <f>IF(ISNUMBER(I207),I207-N(J207),"")</f>
        <v/>
      </c>
      <c r="M207" s="5">
        <f>IF(OR(B207="",L207="Cancelada",NOT(ISNUMBER(C207)),NOT(ISNUMBER(D207))),"",IF(D207&lt;=C207,"REVISAR FECHAS",IF(COUNTIFS($B$2:$B$501,B207,$C$2:$C$501,"&lt;"&amp;D207,$D$2:$D$501,"&gt;"&amp;C207,$L$2:$L$501,"&lt;&gt;Cancelada")&gt;1,"SUPERPUESTA","")))</f>
        <v/>
      </c>
    </row>
    <row r="208">
      <c r="C208" s="4" t="n"/>
      <c r="D208" s="4" t="n"/>
      <c r="E208" s="5">
        <f>IF(AND(ISNUMBER(C208),ISNUMBER(D208)),D208-C208,"")</f>
        <v/>
      </c>
      <c r="I208" s="6" t="n"/>
      <c r="J208" s="6" t="n"/>
      <c r="K208" s="7">
        <f>IF(ISNUMBER(I208),I208-N(J208),"")</f>
        <v/>
      </c>
      <c r="M208" s="5">
        <f>IF(OR(B208="",L208="Cancelada",NOT(ISNUMBER(C208)),NOT(ISNUMBER(D208))),"",IF(D208&lt;=C208,"REVISAR FECHAS",IF(COUNTIFS($B$2:$B$501,B208,$C$2:$C$501,"&lt;"&amp;D208,$D$2:$D$501,"&gt;"&amp;C208,$L$2:$L$501,"&lt;&gt;Cancelada")&gt;1,"SUPERPUESTA","")))</f>
        <v/>
      </c>
    </row>
    <row r="209">
      <c r="C209" s="4" t="n"/>
      <c r="D209" s="4" t="n"/>
      <c r="E209" s="5">
        <f>IF(AND(ISNUMBER(C209),ISNUMBER(D209)),D209-C209,"")</f>
        <v/>
      </c>
      <c r="I209" s="6" t="n"/>
      <c r="J209" s="6" t="n"/>
      <c r="K209" s="7">
        <f>IF(ISNUMBER(I209),I209-N(J209),"")</f>
        <v/>
      </c>
      <c r="M209" s="5">
        <f>IF(OR(B209="",L209="Cancelada",NOT(ISNUMBER(C209)),NOT(ISNUMBER(D209))),"",IF(D209&lt;=C209,"REVISAR FECHAS",IF(COUNTIFS($B$2:$B$501,B209,$C$2:$C$501,"&lt;"&amp;D209,$D$2:$D$501,"&gt;"&amp;C209,$L$2:$L$501,"&lt;&gt;Cancelada")&gt;1,"SUPERPUESTA","")))</f>
        <v/>
      </c>
    </row>
    <row r="210">
      <c r="C210" s="4" t="n"/>
      <c r="D210" s="4" t="n"/>
      <c r="E210" s="5">
        <f>IF(AND(ISNUMBER(C210),ISNUMBER(D210)),D210-C210,"")</f>
        <v/>
      </c>
      <c r="I210" s="6" t="n"/>
      <c r="J210" s="6" t="n"/>
      <c r="K210" s="7">
        <f>IF(ISNUMBER(I210),I210-N(J210),"")</f>
        <v/>
      </c>
      <c r="M210" s="5">
        <f>IF(OR(B210="",L210="Cancelada",NOT(ISNUMBER(C210)),NOT(ISNUMBER(D210))),"",IF(D210&lt;=C210,"REVISAR FECHAS",IF(COUNTIFS($B$2:$B$501,B210,$C$2:$C$501,"&lt;"&amp;D210,$D$2:$D$501,"&gt;"&amp;C210,$L$2:$L$501,"&lt;&gt;Cancelada")&gt;1,"SUPERPUESTA","")))</f>
        <v/>
      </c>
    </row>
    <row r="211">
      <c r="C211" s="4" t="n"/>
      <c r="D211" s="4" t="n"/>
      <c r="E211" s="5">
        <f>IF(AND(ISNUMBER(C211),ISNUMBER(D211)),D211-C211,"")</f>
        <v/>
      </c>
      <c r="I211" s="6" t="n"/>
      <c r="J211" s="6" t="n"/>
      <c r="K211" s="7">
        <f>IF(ISNUMBER(I211),I211-N(J211),"")</f>
        <v/>
      </c>
      <c r="M211" s="5">
        <f>IF(OR(B211="",L211="Cancelada",NOT(ISNUMBER(C211)),NOT(ISNUMBER(D211))),"",IF(D211&lt;=C211,"REVISAR FECHAS",IF(COUNTIFS($B$2:$B$501,B211,$C$2:$C$501,"&lt;"&amp;D211,$D$2:$D$501,"&gt;"&amp;C211,$L$2:$L$501,"&lt;&gt;Cancelada")&gt;1,"SUPERPUESTA","")))</f>
        <v/>
      </c>
    </row>
    <row r="212">
      <c r="C212" s="4" t="n"/>
      <c r="D212" s="4" t="n"/>
      <c r="E212" s="5">
        <f>IF(AND(ISNUMBER(C212),ISNUMBER(D212)),D212-C212,"")</f>
        <v/>
      </c>
      <c r="I212" s="6" t="n"/>
      <c r="J212" s="6" t="n"/>
      <c r="K212" s="7">
        <f>IF(ISNUMBER(I212),I212-N(J212),"")</f>
        <v/>
      </c>
      <c r="M212" s="5">
        <f>IF(OR(B212="",L212="Cancelada",NOT(ISNUMBER(C212)),NOT(ISNUMBER(D212))),"",IF(D212&lt;=C212,"REVISAR FECHAS",IF(COUNTIFS($B$2:$B$501,B212,$C$2:$C$501,"&lt;"&amp;D212,$D$2:$D$501,"&gt;"&amp;C212,$L$2:$L$501,"&lt;&gt;Cancelada")&gt;1,"SUPERPUESTA","")))</f>
        <v/>
      </c>
    </row>
    <row r="213">
      <c r="C213" s="4" t="n"/>
      <c r="D213" s="4" t="n"/>
      <c r="E213" s="5">
        <f>IF(AND(ISNUMBER(C213),ISNUMBER(D213)),D213-C213,"")</f>
        <v/>
      </c>
      <c r="I213" s="6" t="n"/>
      <c r="J213" s="6" t="n"/>
      <c r="K213" s="7">
        <f>IF(ISNUMBER(I213),I213-N(J213),"")</f>
        <v/>
      </c>
      <c r="M213" s="5">
        <f>IF(OR(B213="",L213="Cancelada",NOT(ISNUMBER(C213)),NOT(ISNUMBER(D213))),"",IF(D213&lt;=C213,"REVISAR FECHAS",IF(COUNTIFS($B$2:$B$501,B213,$C$2:$C$501,"&lt;"&amp;D213,$D$2:$D$501,"&gt;"&amp;C213,$L$2:$L$501,"&lt;&gt;Cancelada")&gt;1,"SUPERPUESTA","")))</f>
        <v/>
      </c>
    </row>
    <row r="214">
      <c r="C214" s="4" t="n"/>
      <c r="D214" s="4" t="n"/>
      <c r="E214" s="5">
        <f>IF(AND(ISNUMBER(C214),ISNUMBER(D214)),D214-C214,"")</f>
        <v/>
      </c>
      <c r="I214" s="6" t="n"/>
      <c r="J214" s="6" t="n"/>
      <c r="K214" s="7">
        <f>IF(ISNUMBER(I214),I214-N(J214),"")</f>
        <v/>
      </c>
      <c r="M214" s="5">
        <f>IF(OR(B214="",L214="Cancelada",NOT(ISNUMBER(C214)),NOT(ISNUMBER(D214))),"",IF(D214&lt;=C214,"REVISAR FECHAS",IF(COUNTIFS($B$2:$B$501,B214,$C$2:$C$501,"&lt;"&amp;D214,$D$2:$D$501,"&gt;"&amp;C214,$L$2:$L$501,"&lt;&gt;Cancelada")&gt;1,"SUPERPUESTA","")))</f>
        <v/>
      </c>
    </row>
    <row r="215">
      <c r="C215" s="4" t="n"/>
      <c r="D215" s="4" t="n"/>
      <c r="E215" s="5">
        <f>IF(AND(ISNUMBER(C215),ISNUMBER(D215)),D215-C215,"")</f>
        <v/>
      </c>
      <c r="I215" s="6" t="n"/>
      <c r="J215" s="6" t="n"/>
      <c r="K215" s="7">
        <f>IF(ISNUMBER(I215),I215-N(J215),"")</f>
        <v/>
      </c>
      <c r="M215" s="5">
        <f>IF(OR(B215="",L215="Cancelada",NOT(ISNUMBER(C215)),NOT(ISNUMBER(D215))),"",IF(D215&lt;=C215,"REVISAR FECHAS",IF(COUNTIFS($B$2:$B$501,B215,$C$2:$C$501,"&lt;"&amp;D215,$D$2:$D$501,"&gt;"&amp;C215,$L$2:$L$501,"&lt;&gt;Cancelada")&gt;1,"SUPERPUESTA","")))</f>
        <v/>
      </c>
    </row>
    <row r="216">
      <c r="C216" s="4" t="n"/>
      <c r="D216" s="4" t="n"/>
      <c r="E216" s="5">
        <f>IF(AND(ISNUMBER(C216),ISNUMBER(D216)),D216-C216,"")</f>
        <v/>
      </c>
      <c r="I216" s="6" t="n"/>
      <c r="J216" s="6" t="n"/>
      <c r="K216" s="7">
        <f>IF(ISNUMBER(I216),I216-N(J216),"")</f>
        <v/>
      </c>
      <c r="M216" s="5">
        <f>IF(OR(B216="",L216="Cancelada",NOT(ISNUMBER(C216)),NOT(ISNUMBER(D216))),"",IF(D216&lt;=C216,"REVISAR FECHAS",IF(COUNTIFS($B$2:$B$501,B216,$C$2:$C$501,"&lt;"&amp;D216,$D$2:$D$501,"&gt;"&amp;C216,$L$2:$L$501,"&lt;&gt;Cancelada")&gt;1,"SUPERPUESTA","")))</f>
        <v/>
      </c>
    </row>
    <row r="217">
      <c r="C217" s="4" t="n"/>
      <c r="D217" s="4" t="n"/>
      <c r="E217" s="5">
        <f>IF(AND(ISNUMBER(C217),ISNUMBER(D217)),D217-C217,"")</f>
        <v/>
      </c>
      <c r="I217" s="6" t="n"/>
      <c r="J217" s="6" t="n"/>
      <c r="K217" s="7">
        <f>IF(ISNUMBER(I217),I217-N(J217),"")</f>
        <v/>
      </c>
      <c r="M217" s="5">
        <f>IF(OR(B217="",L217="Cancelada",NOT(ISNUMBER(C217)),NOT(ISNUMBER(D217))),"",IF(D217&lt;=C217,"REVISAR FECHAS",IF(COUNTIFS($B$2:$B$501,B217,$C$2:$C$501,"&lt;"&amp;D217,$D$2:$D$501,"&gt;"&amp;C217,$L$2:$L$501,"&lt;&gt;Cancelada")&gt;1,"SUPERPUESTA","")))</f>
        <v/>
      </c>
    </row>
    <row r="218">
      <c r="C218" s="4" t="n"/>
      <c r="D218" s="4" t="n"/>
      <c r="E218" s="5">
        <f>IF(AND(ISNUMBER(C218),ISNUMBER(D218)),D218-C218,"")</f>
        <v/>
      </c>
      <c r="I218" s="6" t="n"/>
      <c r="J218" s="6" t="n"/>
      <c r="K218" s="7">
        <f>IF(ISNUMBER(I218),I218-N(J218),"")</f>
        <v/>
      </c>
      <c r="M218" s="5">
        <f>IF(OR(B218="",L218="Cancelada",NOT(ISNUMBER(C218)),NOT(ISNUMBER(D218))),"",IF(D218&lt;=C218,"REVISAR FECHAS",IF(COUNTIFS($B$2:$B$501,B218,$C$2:$C$501,"&lt;"&amp;D218,$D$2:$D$501,"&gt;"&amp;C218,$L$2:$L$501,"&lt;&gt;Cancelada")&gt;1,"SUPERPUESTA","")))</f>
        <v/>
      </c>
    </row>
    <row r="219">
      <c r="C219" s="4" t="n"/>
      <c r="D219" s="4" t="n"/>
      <c r="E219" s="5">
        <f>IF(AND(ISNUMBER(C219),ISNUMBER(D219)),D219-C219,"")</f>
        <v/>
      </c>
      <c r="I219" s="6" t="n"/>
      <c r="J219" s="6" t="n"/>
      <c r="K219" s="7">
        <f>IF(ISNUMBER(I219),I219-N(J219),"")</f>
        <v/>
      </c>
      <c r="M219" s="5">
        <f>IF(OR(B219="",L219="Cancelada",NOT(ISNUMBER(C219)),NOT(ISNUMBER(D219))),"",IF(D219&lt;=C219,"REVISAR FECHAS",IF(COUNTIFS($B$2:$B$501,B219,$C$2:$C$501,"&lt;"&amp;D219,$D$2:$D$501,"&gt;"&amp;C219,$L$2:$L$501,"&lt;&gt;Cancelada")&gt;1,"SUPERPUESTA","")))</f>
        <v/>
      </c>
    </row>
    <row r="220">
      <c r="C220" s="4" t="n"/>
      <c r="D220" s="4" t="n"/>
      <c r="E220" s="5">
        <f>IF(AND(ISNUMBER(C220),ISNUMBER(D220)),D220-C220,"")</f>
        <v/>
      </c>
      <c r="I220" s="6" t="n"/>
      <c r="J220" s="6" t="n"/>
      <c r="K220" s="7">
        <f>IF(ISNUMBER(I220),I220-N(J220),"")</f>
        <v/>
      </c>
      <c r="M220" s="5">
        <f>IF(OR(B220="",L220="Cancelada",NOT(ISNUMBER(C220)),NOT(ISNUMBER(D220))),"",IF(D220&lt;=C220,"REVISAR FECHAS",IF(COUNTIFS($B$2:$B$501,B220,$C$2:$C$501,"&lt;"&amp;D220,$D$2:$D$501,"&gt;"&amp;C220,$L$2:$L$501,"&lt;&gt;Cancelada")&gt;1,"SUPERPUESTA","")))</f>
        <v/>
      </c>
    </row>
    <row r="221">
      <c r="C221" s="4" t="n"/>
      <c r="D221" s="4" t="n"/>
      <c r="E221" s="5">
        <f>IF(AND(ISNUMBER(C221),ISNUMBER(D221)),D221-C221,"")</f>
        <v/>
      </c>
      <c r="I221" s="6" t="n"/>
      <c r="J221" s="6" t="n"/>
      <c r="K221" s="7">
        <f>IF(ISNUMBER(I221),I221-N(J221),"")</f>
        <v/>
      </c>
      <c r="M221" s="5">
        <f>IF(OR(B221="",L221="Cancelada",NOT(ISNUMBER(C221)),NOT(ISNUMBER(D221))),"",IF(D221&lt;=C221,"REVISAR FECHAS",IF(COUNTIFS($B$2:$B$501,B221,$C$2:$C$501,"&lt;"&amp;D221,$D$2:$D$501,"&gt;"&amp;C221,$L$2:$L$501,"&lt;&gt;Cancelada")&gt;1,"SUPERPUESTA","")))</f>
        <v/>
      </c>
    </row>
    <row r="222">
      <c r="C222" s="4" t="n"/>
      <c r="D222" s="4" t="n"/>
      <c r="E222" s="5">
        <f>IF(AND(ISNUMBER(C222),ISNUMBER(D222)),D222-C222,"")</f>
        <v/>
      </c>
      <c r="I222" s="6" t="n"/>
      <c r="J222" s="6" t="n"/>
      <c r="K222" s="7">
        <f>IF(ISNUMBER(I222),I222-N(J222),"")</f>
        <v/>
      </c>
      <c r="M222" s="5">
        <f>IF(OR(B222="",L222="Cancelada",NOT(ISNUMBER(C222)),NOT(ISNUMBER(D222))),"",IF(D222&lt;=C222,"REVISAR FECHAS",IF(COUNTIFS($B$2:$B$501,B222,$C$2:$C$501,"&lt;"&amp;D222,$D$2:$D$501,"&gt;"&amp;C222,$L$2:$L$501,"&lt;&gt;Cancelada")&gt;1,"SUPERPUESTA","")))</f>
        <v/>
      </c>
    </row>
    <row r="223">
      <c r="C223" s="4" t="n"/>
      <c r="D223" s="4" t="n"/>
      <c r="E223" s="5">
        <f>IF(AND(ISNUMBER(C223),ISNUMBER(D223)),D223-C223,"")</f>
        <v/>
      </c>
      <c r="I223" s="6" t="n"/>
      <c r="J223" s="6" t="n"/>
      <c r="K223" s="7">
        <f>IF(ISNUMBER(I223),I223-N(J223),"")</f>
        <v/>
      </c>
      <c r="M223" s="5">
        <f>IF(OR(B223="",L223="Cancelada",NOT(ISNUMBER(C223)),NOT(ISNUMBER(D223))),"",IF(D223&lt;=C223,"REVISAR FECHAS",IF(COUNTIFS($B$2:$B$501,B223,$C$2:$C$501,"&lt;"&amp;D223,$D$2:$D$501,"&gt;"&amp;C223,$L$2:$L$501,"&lt;&gt;Cancelada")&gt;1,"SUPERPUESTA","")))</f>
        <v/>
      </c>
    </row>
    <row r="224">
      <c r="C224" s="4" t="n"/>
      <c r="D224" s="4" t="n"/>
      <c r="E224" s="5">
        <f>IF(AND(ISNUMBER(C224),ISNUMBER(D224)),D224-C224,"")</f>
        <v/>
      </c>
      <c r="I224" s="6" t="n"/>
      <c r="J224" s="6" t="n"/>
      <c r="K224" s="7">
        <f>IF(ISNUMBER(I224),I224-N(J224),"")</f>
        <v/>
      </c>
      <c r="M224" s="5">
        <f>IF(OR(B224="",L224="Cancelada",NOT(ISNUMBER(C224)),NOT(ISNUMBER(D224))),"",IF(D224&lt;=C224,"REVISAR FECHAS",IF(COUNTIFS($B$2:$B$501,B224,$C$2:$C$501,"&lt;"&amp;D224,$D$2:$D$501,"&gt;"&amp;C224,$L$2:$L$501,"&lt;&gt;Cancelada")&gt;1,"SUPERPUESTA","")))</f>
        <v/>
      </c>
    </row>
    <row r="225">
      <c r="C225" s="4" t="n"/>
      <c r="D225" s="4" t="n"/>
      <c r="E225" s="5">
        <f>IF(AND(ISNUMBER(C225),ISNUMBER(D225)),D225-C225,"")</f>
        <v/>
      </c>
      <c r="I225" s="6" t="n"/>
      <c r="J225" s="6" t="n"/>
      <c r="K225" s="7">
        <f>IF(ISNUMBER(I225),I225-N(J225),"")</f>
        <v/>
      </c>
      <c r="M225" s="5">
        <f>IF(OR(B225="",L225="Cancelada",NOT(ISNUMBER(C225)),NOT(ISNUMBER(D225))),"",IF(D225&lt;=C225,"REVISAR FECHAS",IF(COUNTIFS($B$2:$B$501,B225,$C$2:$C$501,"&lt;"&amp;D225,$D$2:$D$501,"&gt;"&amp;C225,$L$2:$L$501,"&lt;&gt;Cancelada")&gt;1,"SUPERPUESTA","")))</f>
        <v/>
      </c>
    </row>
    <row r="226">
      <c r="C226" s="4" t="n"/>
      <c r="D226" s="4" t="n"/>
      <c r="E226" s="5">
        <f>IF(AND(ISNUMBER(C226),ISNUMBER(D226)),D226-C226,"")</f>
        <v/>
      </c>
      <c r="I226" s="6" t="n"/>
      <c r="J226" s="6" t="n"/>
      <c r="K226" s="7">
        <f>IF(ISNUMBER(I226),I226-N(J226),"")</f>
        <v/>
      </c>
      <c r="M226" s="5">
        <f>IF(OR(B226="",L226="Cancelada",NOT(ISNUMBER(C226)),NOT(ISNUMBER(D226))),"",IF(D226&lt;=C226,"REVISAR FECHAS",IF(COUNTIFS($B$2:$B$501,B226,$C$2:$C$501,"&lt;"&amp;D226,$D$2:$D$501,"&gt;"&amp;C226,$L$2:$L$501,"&lt;&gt;Cancelada")&gt;1,"SUPERPUESTA","")))</f>
        <v/>
      </c>
    </row>
    <row r="227">
      <c r="C227" s="4" t="n"/>
      <c r="D227" s="4" t="n"/>
      <c r="E227" s="5">
        <f>IF(AND(ISNUMBER(C227),ISNUMBER(D227)),D227-C227,"")</f>
        <v/>
      </c>
      <c r="I227" s="6" t="n"/>
      <c r="J227" s="6" t="n"/>
      <c r="K227" s="7">
        <f>IF(ISNUMBER(I227),I227-N(J227),"")</f>
        <v/>
      </c>
      <c r="M227" s="5">
        <f>IF(OR(B227="",L227="Cancelada",NOT(ISNUMBER(C227)),NOT(ISNUMBER(D227))),"",IF(D227&lt;=C227,"REVISAR FECHAS",IF(COUNTIFS($B$2:$B$501,B227,$C$2:$C$501,"&lt;"&amp;D227,$D$2:$D$501,"&gt;"&amp;C227,$L$2:$L$501,"&lt;&gt;Cancelada")&gt;1,"SUPERPUESTA","")))</f>
        <v/>
      </c>
    </row>
    <row r="228">
      <c r="C228" s="4" t="n"/>
      <c r="D228" s="4" t="n"/>
      <c r="E228" s="5">
        <f>IF(AND(ISNUMBER(C228),ISNUMBER(D228)),D228-C228,"")</f>
        <v/>
      </c>
      <c r="I228" s="6" t="n"/>
      <c r="J228" s="6" t="n"/>
      <c r="K228" s="7">
        <f>IF(ISNUMBER(I228),I228-N(J228),"")</f>
        <v/>
      </c>
      <c r="M228" s="5">
        <f>IF(OR(B228="",L228="Cancelada",NOT(ISNUMBER(C228)),NOT(ISNUMBER(D228))),"",IF(D228&lt;=C228,"REVISAR FECHAS",IF(COUNTIFS($B$2:$B$501,B228,$C$2:$C$501,"&lt;"&amp;D228,$D$2:$D$501,"&gt;"&amp;C228,$L$2:$L$501,"&lt;&gt;Cancelada")&gt;1,"SUPERPUESTA","")))</f>
        <v/>
      </c>
    </row>
    <row r="229">
      <c r="C229" s="4" t="n"/>
      <c r="D229" s="4" t="n"/>
      <c r="E229" s="5">
        <f>IF(AND(ISNUMBER(C229),ISNUMBER(D229)),D229-C229,"")</f>
        <v/>
      </c>
      <c r="I229" s="6" t="n"/>
      <c r="J229" s="6" t="n"/>
      <c r="K229" s="7">
        <f>IF(ISNUMBER(I229),I229-N(J229),"")</f>
        <v/>
      </c>
      <c r="M229" s="5">
        <f>IF(OR(B229="",L229="Cancelada",NOT(ISNUMBER(C229)),NOT(ISNUMBER(D229))),"",IF(D229&lt;=C229,"REVISAR FECHAS",IF(COUNTIFS($B$2:$B$501,B229,$C$2:$C$501,"&lt;"&amp;D229,$D$2:$D$501,"&gt;"&amp;C229,$L$2:$L$501,"&lt;&gt;Cancelada")&gt;1,"SUPERPUESTA","")))</f>
        <v/>
      </c>
    </row>
    <row r="230">
      <c r="C230" s="4" t="n"/>
      <c r="D230" s="4" t="n"/>
      <c r="E230" s="5">
        <f>IF(AND(ISNUMBER(C230),ISNUMBER(D230)),D230-C230,"")</f>
        <v/>
      </c>
      <c r="I230" s="6" t="n"/>
      <c r="J230" s="6" t="n"/>
      <c r="K230" s="7">
        <f>IF(ISNUMBER(I230),I230-N(J230),"")</f>
        <v/>
      </c>
      <c r="M230" s="5">
        <f>IF(OR(B230="",L230="Cancelada",NOT(ISNUMBER(C230)),NOT(ISNUMBER(D230))),"",IF(D230&lt;=C230,"REVISAR FECHAS",IF(COUNTIFS($B$2:$B$501,B230,$C$2:$C$501,"&lt;"&amp;D230,$D$2:$D$501,"&gt;"&amp;C230,$L$2:$L$501,"&lt;&gt;Cancelada")&gt;1,"SUPERPUESTA","")))</f>
        <v/>
      </c>
    </row>
    <row r="231">
      <c r="C231" s="4" t="n"/>
      <c r="D231" s="4" t="n"/>
      <c r="E231" s="5">
        <f>IF(AND(ISNUMBER(C231),ISNUMBER(D231)),D231-C231,"")</f>
        <v/>
      </c>
      <c r="I231" s="6" t="n"/>
      <c r="J231" s="6" t="n"/>
      <c r="K231" s="7">
        <f>IF(ISNUMBER(I231),I231-N(J231),"")</f>
        <v/>
      </c>
      <c r="M231" s="5">
        <f>IF(OR(B231="",L231="Cancelada",NOT(ISNUMBER(C231)),NOT(ISNUMBER(D231))),"",IF(D231&lt;=C231,"REVISAR FECHAS",IF(COUNTIFS($B$2:$B$501,B231,$C$2:$C$501,"&lt;"&amp;D231,$D$2:$D$501,"&gt;"&amp;C231,$L$2:$L$501,"&lt;&gt;Cancelada")&gt;1,"SUPERPUESTA","")))</f>
        <v/>
      </c>
    </row>
    <row r="232">
      <c r="C232" s="4" t="n"/>
      <c r="D232" s="4" t="n"/>
      <c r="E232" s="5">
        <f>IF(AND(ISNUMBER(C232),ISNUMBER(D232)),D232-C232,"")</f>
        <v/>
      </c>
      <c r="I232" s="6" t="n"/>
      <c r="J232" s="6" t="n"/>
      <c r="K232" s="7">
        <f>IF(ISNUMBER(I232),I232-N(J232),"")</f>
        <v/>
      </c>
      <c r="M232" s="5">
        <f>IF(OR(B232="",L232="Cancelada",NOT(ISNUMBER(C232)),NOT(ISNUMBER(D232))),"",IF(D232&lt;=C232,"REVISAR FECHAS",IF(COUNTIFS($B$2:$B$501,B232,$C$2:$C$501,"&lt;"&amp;D232,$D$2:$D$501,"&gt;"&amp;C232,$L$2:$L$501,"&lt;&gt;Cancelada")&gt;1,"SUPERPUESTA","")))</f>
        <v/>
      </c>
    </row>
    <row r="233">
      <c r="C233" s="4" t="n"/>
      <c r="D233" s="4" t="n"/>
      <c r="E233" s="5">
        <f>IF(AND(ISNUMBER(C233),ISNUMBER(D233)),D233-C233,"")</f>
        <v/>
      </c>
      <c r="I233" s="6" t="n"/>
      <c r="J233" s="6" t="n"/>
      <c r="K233" s="7">
        <f>IF(ISNUMBER(I233),I233-N(J233),"")</f>
        <v/>
      </c>
      <c r="M233" s="5">
        <f>IF(OR(B233="",L233="Cancelada",NOT(ISNUMBER(C233)),NOT(ISNUMBER(D233))),"",IF(D233&lt;=C233,"REVISAR FECHAS",IF(COUNTIFS($B$2:$B$501,B233,$C$2:$C$501,"&lt;"&amp;D233,$D$2:$D$501,"&gt;"&amp;C233,$L$2:$L$501,"&lt;&gt;Cancelada")&gt;1,"SUPERPUESTA","")))</f>
        <v/>
      </c>
    </row>
    <row r="234">
      <c r="C234" s="4" t="n"/>
      <c r="D234" s="4" t="n"/>
      <c r="E234" s="5">
        <f>IF(AND(ISNUMBER(C234),ISNUMBER(D234)),D234-C234,"")</f>
        <v/>
      </c>
      <c r="I234" s="6" t="n"/>
      <c r="J234" s="6" t="n"/>
      <c r="K234" s="7">
        <f>IF(ISNUMBER(I234),I234-N(J234),"")</f>
        <v/>
      </c>
      <c r="M234" s="5">
        <f>IF(OR(B234="",L234="Cancelada",NOT(ISNUMBER(C234)),NOT(ISNUMBER(D234))),"",IF(D234&lt;=C234,"REVISAR FECHAS",IF(COUNTIFS($B$2:$B$501,B234,$C$2:$C$501,"&lt;"&amp;D234,$D$2:$D$501,"&gt;"&amp;C234,$L$2:$L$501,"&lt;&gt;Cancelada")&gt;1,"SUPERPUESTA","")))</f>
        <v/>
      </c>
    </row>
    <row r="235">
      <c r="C235" s="4" t="n"/>
      <c r="D235" s="4" t="n"/>
      <c r="E235" s="5">
        <f>IF(AND(ISNUMBER(C235),ISNUMBER(D235)),D235-C235,"")</f>
        <v/>
      </c>
      <c r="I235" s="6" t="n"/>
      <c r="J235" s="6" t="n"/>
      <c r="K235" s="7">
        <f>IF(ISNUMBER(I235),I235-N(J235),"")</f>
        <v/>
      </c>
      <c r="M235" s="5">
        <f>IF(OR(B235="",L235="Cancelada",NOT(ISNUMBER(C235)),NOT(ISNUMBER(D235))),"",IF(D235&lt;=C235,"REVISAR FECHAS",IF(COUNTIFS($B$2:$B$501,B235,$C$2:$C$501,"&lt;"&amp;D235,$D$2:$D$501,"&gt;"&amp;C235,$L$2:$L$501,"&lt;&gt;Cancelada")&gt;1,"SUPERPUESTA","")))</f>
        <v/>
      </c>
    </row>
    <row r="236">
      <c r="C236" s="4" t="n"/>
      <c r="D236" s="4" t="n"/>
      <c r="E236" s="5">
        <f>IF(AND(ISNUMBER(C236),ISNUMBER(D236)),D236-C236,"")</f>
        <v/>
      </c>
      <c r="I236" s="6" t="n"/>
      <c r="J236" s="6" t="n"/>
      <c r="K236" s="7">
        <f>IF(ISNUMBER(I236),I236-N(J236),"")</f>
        <v/>
      </c>
      <c r="M236" s="5">
        <f>IF(OR(B236="",L236="Cancelada",NOT(ISNUMBER(C236)),NOT(ISNUMBER(D236))),"",IF(D236&lt;=C236,"REVISAR FECHAS",IF(COUNTIFS($B$2:$B$501,B236,$C$2:$C$501,"&lt;"&amp;D236,$D$2:$D$501,"&gt;"&amp;C236,$L$2:$L$501,"&lt;&gt;Cancelada")&gt;1,"SUPERPUESTA","")))</f>
        <v/>
      </c>
    </row>
    <row r="237">
      <c r="C237" s="4" t="n"/>
      <c r="D237" s="4" t="n"/>
      <c r="E237" s="5">
        <f>IF(AND(ISNUMBER(C237),ISNUMBER(D237)),D237-C237,"")</f>
        <v/>
      </c>
      <c r="I237" s="6" t="n"/>
      <c r="J237" s="6" t="n"/>
      <c r="K237" s="7">
        <f>IF(ISNUMBER(I237),I237-N(J237),"")</f>
        <v/>
      </c>
      <c r="M237" s="5">
        <f>IF(OR(B237="",L237="Cancelada",NOT(ISNUMBER(C237)),NOT(ISNUMBER(D237))),"",IF(D237&lt;=C237,"REVISAR FECHAS",IF(COUNTIFS($B$2:$B$501,B237,$C$2:$C$501,"&lt;"&amp;D237,$D$2:$D$501,"&gt;"&amp;C237,$L$2:$L$501,"&lt;&gt;Cancelada")&gt;1,"SUPERPUESTA","")))</f>
        <v/>
      </c>
    </row>
    <row r="238">
      <c r="C238" s="4" t="n"/>
      <c r="D238" s="4" t="n"/>
      <c r="E238" s="5">
        <f>IF(AND(ISNUMBER(C238),ISNUMBER(D238)),D238-C238,"")</f>
        <v/>
      </c>
      <c r="I238" s="6" t="n"/>
      <c r="J238" s="6" t="n"/>
      <c r="K238" s="7">
        <f>IF(ISNUMBER(I238),I238-N(J238),"")</f>
        <v/>
      </c>
      <c r="M238" s="5">
        <f>IF(OR(B238="",L238="Cancelada",NOT(ISNUMBER(C238)),NOT(ISNUMBER(D238))),"",IF(D238&lt;=C238,"REVISAR FECHAS",IF(COUNTIFS($B$2:$B$501,B238,$C$2:$C$501,"&lt;"&amp;D238,$D$2:$D$501,"&gt;"&amp;C238,$L$2:$L$501,"&lt;&gt;Cancelada")&gt;1,"SUPERPUESTA","")))</f>
        <v/>
      </c>
    </row>
    <row r="239">
      <c r="C239" s="4" t="n"/>
      <c r="D239" s="4" t="n"/>
      <c r="E239" s="5">
        <f>IF(AND(ISNUMBER(C239),ISNUMBER(D239)),D239-C239,"")</f>
        <v/>
      </c>
      <c r="I239" s="6" t="n"/>
      <c r="J239" s="6" t="n"/>
      <c r="K239" s="7">
        <f>IF(ISNUMBER(I239),I239-N(J239),"")</f>
        <v/>
      </c>
      <c r="M239" s="5">
        <f>IF(OR(B239="",L239="Cancelada",NOT(ISNUMBER(C239)),NOT(ISNUMBER(D239))),"",IF(D239&lt;=C239,"REVISAR FECHAS",IF(COUNTIFS($B$2:$B$501,B239,$C$2:$C$501,"&lt;"&amp;D239,$D$2:$D$501,"&gt;"&amp;C239,$L$2:$L$501,"&lt;&gt;Cancelada")&gt;1,"SUPERPUESTA","")))</f>
        <v/>
      </c>
    </row>
    <row r="240">
      <c r="C240" s="4" t="n"/>
      <c r="D240" s="4" t="n"/>
      <c r="E240" s="5">
        <f>IF(AND(ISNUMBER(C240),ISNUMBER(D240)),D240-C240,"")</f>
        <v/>
      </c>
      <c r="I240" s="6" t="n"/>
      <c r="J240" s="6" t="n"/>
      <c r="K240" s="7">
        <f>IF(ISNUMBER(I240),I240-N(J240),"")</f>
        <v/>
      </c>
      <c r="M240" s="5">
        <f>IF(OR(B240="",L240="Cancelada",NOT(ISNUMBER(C240)),NOT(ISNUMBER(D240))),"",IF(D240&lt;=C240,"REVISAR FECHAS",IF(COUNTIFS($B$2:$B$501,B240,$C$2:$C$501,"&lt;"&amp;D240,$D$2:$D$501,"&gt;"&amp;C240,$L$2:$L$501,"&lt;&gt;Cancelada")&gt;1,"SUPERPUESTA","")))</f>
        <v/>
      </c>
    </row>
    <row r="241">
      <c r="C241" s="4" t="n"/>
      <c r="D241" s="4" t="n"/>
      <c r="E241" s="5">
        <f>IF(AND(ISNUMBER(C241),ISNUMBER(D241)),D241-C241,"")</f>
        <v/>
      </c>
      <c r="I241" s="6" t="n"/>
      <c r="J241" s="6" t="n"/>
      <c r="K241" s="7">
        <f>IF(ISNUMBER(I241),I241-N(J241),"")</f>
        <v/>
      </c>
      <c r="M241" s="5">
        <f>IF(OR(B241="",L241="Cancelada",NOT(ISNUMBER(C241)),NOT(ISNUMBER(D241))),"",IF(D241&lt;=C241,"REVISAR FECHAS",IF(COUNTIFS($B$2:$B$501,B241,$C$2:$C$501,"&lt;"&amp;D241,$D$2:$D$501,"&gt;"&amp;C241,$L$2:$L$501,"&lt;&gt;Cancelada")&gt;1,"SUPERPUESTA","")))</f>
        <v/>
      </c>
    </row>
    <row r="242">
      <c r="C242" s="4" t="n"/>
      <c r="D242" s="4" t="n"/>
      <c r="E242" s="5">
        <f>IF(AND(ISNUMBER(C242),ISNUMBER(D242)),D242-C242,"")</f>
        <v/>
      </c>
      <c r="I242" s="6" t="n"/>
      <c r="J242" s="6" t="n"/>
      <c r="K242" s="7">
        <f>IF(ISNUMBER(I242),I242-N(J242),"")</f>
        <v/>
      </c>
      <c r="M242" s="5">
        <f>IF(OR(B242="",L242="Cancelada",NOT(ISNUMBER(C242)),NOT(ISNUMBER(D242))),"",IF(D242&lt;=C242,"REVISAR FECHAS",IF(COUNTIFS($B$2:$B$501,B242,$C$2:$C$501,"&lt;"&amp;D242,$D$2:$D$501,"&gt;"&amp;C242,$L$2:$L$501,"&lt;&gt;Cancelada")&gt;1,"SUPERPUESTA","")))</f>
        <v/>
      </c>
    </row>
    <row r="243">
      <c r="C243" s="4" t="n"/>
      <c r="D243" s="4" t="n"/>
      <c r="E243" s="5">
        <f>IF(AND(ISNUMBER(C243),ISNUMBER(D243)),D243-C243,"")</f>
        <v/>
      </c>
      <c r="I243" s="6" t="n"/>
      <c r="J243" s="6" t="n"/>
      <c r="K243" s="7">
        <f>IF(ISNUMBER(I243),I243-N(J243),"")</f>
        <v/>
      </c>
      <c r="M243" s="5">
        <f>IF(OR(B243="",L243="Cancelada",NOT(ISNUMBER(C243)),NOT(ISNUMBER(D243))),"",IF(D243&lt;=C243,"REVISAR FECHAS",IF(COUNTIFS($B$2:$B$501,B243,$C$2:$C$501,"&lt;"&amp;D243,$D$2:$D$501,"&gt;"&amp;C243,$L$2:$L$501,"&lt;&gt;Cancelada")&gt;1,"SUPERPUESTA","")))</f>
        <v/>
      </c>
    </row>
    <row r="244">
      <c r="C244" s="4" t="n"/>
      <c r="D244" s="4" t="n"/>
      <c r="E244" s="5">
        <f>IF(AND(ISNUMBER(C244),ISNUMBER(D244)),D244-C244,"")</f>
        <v/>
      </c>
      <c r="I244" s="6" t="n"/>
      <c r="J244" s="6" t="n"/>
      <c r="K244" s="7">
        <f>IF(ISNUMBER(I244),I244-N(J244),"")</f>
        <v/>
      </c>
      <c r="M244" s="5">
        <f>IF(OR(B244="",L244="Cancelada",NOT(ISNUMBER(C244)),NOT(ISNUMBER(D244))),"",IF(D244&lt;=C244,"REVISAR FECHAS",IF(COUNTIFS($B$2:$B$501,B244,$C$2:$C$501,"&lt;"&amp;D244,$D$2:$D$501,"&gt;"&amp;C244,$L$2:$L$501,"&lt;&gt;Cancelada")&gt;1,"SUPERPUESTA","")))</f>
        <v/>
      </c>
    </row>
    <row r="245">
      <c r="C245" s="4" t="n"/>
      <c r="D245" s="4" t="n"/>
      <c r="E245" s="5">
        <f>IF(AND(ISNUMBER(C245),ISNUMBER(D245)),D245-C245,"")</f>
        <v/>
      </c>
      <c r="I245" s="6" t="n"/>
      <c r="J245" s="6" t="n"/>
      <c r="K245" s="7">
        <f>IF(ISNUMBER(I245),I245-N(J245),"")</f>
        <v/>
      </c>
      <c r="M245" s="5">
        <f>IF(OR(B245="",L245="Cancelada",NOT(ISNUMBER(C245)),NOT(ISNUMBER(D245))),"",IF(D245&lt;=C245,"REVISAR FECHAS",IF(COUNTIFS($B$2:$B$501,B245,$C$2:$C$501,"&lt;"&amp;D245,$D$2:$D$501,"&gt;"&amp;C245,$L$2:$L$501,"&lt;&gt;Cancelada")&gt;1,"SUPERPUESTA","")))</f>
        <v/>
      </c>
    </row>
    <row r="246">
      <c r="C246" s="4" t="n"/>
      <c r="D246" s="4" t="n"/>
      <c r="E246" s="5">
        <f>IF(AND(ISNUMBER(C246),ISNUMBER(D246)),D246-C246,"")</f>
        <v/>
      </c>
      <c r="I246" s="6" t="n"/>
      <c r="J246" s="6" t="n"/>
      <c r="K246" s="7">
        <f>IF(ISNUMBER(I246),I246-N(J246),"")</f>
        <v/>
      </c>
      <c r="M246" s="5">
        <f>IF(OR(B246="",L246="Cancelada",NOT(ISNUMBER(C246)),NOT(ISNUMBER(D246))),"",IF(D246&lt;=C246,"REVISAR FECHAS",IF(COUNTIFS($B$2:$B$501,B246,$C$2:$C$501,"&lt;"&amp;D246,$D$2:$D$501,"&gt;"&amp;C246,$L$2:$L$501,"&lt;&gt;Cancelada")&gt;1,"SUPERPUESTA","")))</f>
        <v/>
      </c>
    </row>
    <row r="247">
      <c r="C247" s="4" t="n"/>
      <c r="D247" s="4" t="n"/>
      <c r="E247" s="5">
        <f>IF(AND(ISNUMBER(C247),ISNUMBER(D247)),D247-C247,"")</f>
        <v/>
      </c>
      <c r="I247" s="6" t="n"/>
      <c r="J247" s="6" t="n"/>
      <c r="K247" s="7">
        <f>IF(ISNUMBER(I247),I247-N(J247),"")</f>
        <v/>
      </c>
      <c r="M247" s="5">
        <f>IF(OR(B247="",L247="Cancelada",NOT(ISNUMBER(C247)),NOT(ISNUMBER(D247))),"",IF(D247&lt;=C247,"REVISAR FECHAS",IF(COUNTIFS($B$2:$B$501,B247,$C$2:$C$501,"&lt;"&amp;D247,$D$2:$D$501,"&gt;"&amp;C247,$L$2:$L$501,"&lt;&gt;Cancelada")&gt;1,"SUPERPUESTA","")))</f>
        <v/>
      </c>
    </row>
    <row r="248">
      <c r="C248" s="4" t="n"/>
      <c r="D248" s="4" t="n"/>
      <c r="E248" s="5">
        <f>IF(AND(ISNUMBER(C248),ISNUMBER(D248)),D248-C248,"")</f>
        <v/>
      </c>
      <c r="I248" s="6" t="n"/>
      <c r="J248" s="6" t="n"/>
      <c r="K248" s="7">
        <f>IF(ISNUMBER(I248),I248-N(J248),"")</f>
        <v/>
      </c>
      <c r="M248" s="5">
        <f>IF(OR(B248="",L248="Cancelada",NOT(ISNUMBER(C248)),NOT(ISNUMBER(D248))),"",IF(D248&lt;=C248,"REVISAR FECHAS",IF(COUNTIFS($B$2:$B$501,B248,$C$2:$C$501,"&lt;"&amp;D248,$D$2:$D$501,"&gt;"&amp;C248,$L$2:$L$501,"&lt;&gt;Cancelada")&gt;1,"SUPERPUESTA","")))</f>
        <v/>
      </c>
    </row>
    <row r="249">
      <c r="C249" s="4" t="n"/>
      <c r="D249" s="4" t="n"/>
      <c r="E249" s="5">
        <f>IF(AND(ISNUMBER(C249),ISNUMBER(D249)),D249-C249,"")</f>
        <v/>
      </c>
      <c r="I249" s="6" t="n"/>
      <c r="J249" s="6" t="n"/>
      <c r="K249" s="7">
        <f>IF(ISNUMBER(I249),I249-N(J249),"")</f>
        <v/>
      </c>
      <c r="M249" s="5">
        <f>IF(OR(B249="",L249="Cancelada",NOT(ISNUMBER(C249)),NOT(ISNUMBER(D249))),"",IF(D249&lt;=C249,"REVISAR FECHAS",IF(COUNTIFS($B$2:$B$501,B249,$C$2:$C$501,"&lt;"&amp;D249,$D$2:$D$501,"&gt;"&amp;C249,$L$2:$L$501,"&lt;&gt;Cancelada")&gt;1,"SUPERPUESTA","")))</f>
        <v/>
      </c>
    </row>
    <row r="250">
      <c r="C250" s="4" t="n"/>
      <c r="D250" s="4" t="n"/>
      <c r="E250" s="5">
        <f>IF(AND(ISNUMBER(C250),ISNUMBER(D250)),D250-C250,"")</f>
        <v/>
      </c>
      <c r="I250" s="6" t="n"/>
      <c r="J250" s="6" t="n"/>
      <c r="K250" s="7">
        <f>IF(ISNUMBER(I250),I250-N(J250),"")</f>
        <v/>
      </c>
      <c r="M250" s="5">
        <f>IF(OR(B250="",L250="Cancelada",NOT(ISNUMBER(C250)),NOT(ISNUMBER(D250))),"",IF(D250&lt;=C250,"REVISAR FECHAS",IF(COUNTIFS($B$2:$B$501,B250,$C$2:$C$501,"&lt;"&amp;D250,$D$2:$D$501,"&gt;"&amp;C250,$L$2:$L$501,"&lt;&gt;Cancelada")&gt;1,"SUPERPUESTA","")))</f>
        <v/>
      </c>
    </row>
    <row r="251">
      <c r="C251" s="4" t="n"/>
      <c r="D251" s="4" t="n"/>
      <c r="E251" s="5">
        <f>IF(AND(ISNUMBER(C251),ISNUMBER(D251)),D251-C251,"")</f>
        <v/>
      </c>
      <c r="I251" s="6" t="n"/>
      <c r="J251" s="6" t="n"/>
      <c r="K251" s="7">
        <f>IF(ISNUMBER(I251),I251-N(J251),"")</f>
        <v/>
      </c>
      <c r="M251" s="5">
        <f>IF(OR(B251="",L251="Cancelada",NOT(ISNUMBER(C251)),NOT(ISNUMBER(D251))),"",IF(D251&lt;=C251,"REVISAR FECHAS",IF(COUNTIFS($B$2:$B$501,B251,$C$2:$C$501,"&lt;"&amp;D251,$D$2:$D$501,"&gt;"&amp;C251,$L$2:$L$501,"&lt;&gt;Cancelada")&gt;1,"SUPERPUESTA","")))</f>
        <v/>
      </c>
    </row>
    <row r="252">
      <c r="C252" s="4" t="n"/>
      <c r="D252" s="4" t="n"/>
      <c r="E252" s="5">
        <f>IF(AND(ISNUMBER(C252),ISNUMBER(D252)),D252-C252,"")</f>
        <v/>
      </c>
      <c r="I252" s="6" t="n"/>
      <c r="J252" s="6" t="n"/>
      <c r="K252" s="7">
        <f>IF(ISNUMBER(I252),I252-N(J252),"")</f>
        <v/>
      </c>
      <c r="M252" s="5">
        <f>IF(OR(B252="",L252="Cancelada",NOT(ISNUMBER(C252)),NOT(ISNUMBER(D252))),"",IF(D252&lt;=C252,"REVISAR FECHAS",IF(COUNTIFS($B$2:$B$501,B252,$C$2:$C$501,"&lt;"&amp;D252,$D$2:$D$501,"&gt;"&amp;C252,$L$2:$L$501,"&lt;&gt;Cancelada")&gt;1,"SUPERPUESTA","")))</f>
        <v/>
      </c>
    </row>
    <row r="253">
      <c r="C253" s="4" t="n"/>
      <c r="D253" s="4" t="n"/>
      <c r="E253" s="5">
        <f>IF(AND(ISNUMBER(C253),ISNUMBER(D253)),D253-C253,"")</f>
        <v/>
      </c>
      <c r="I253" s="6" t="n"/>
      <c r="J253" s="6" t="n"/>
      <c r="K253" s="7">
        <f>IF(ISNUMBER(I253),I253-N(J253),"")</f>
        <v/>
      </c>
      <c r="M253" s="5">
        <f>IF(OR(B253="",L253="Cancelada",NOT(ISNUMBER(C253)),NOT(ISNUMBER(D253))),"",IF(D253&lt;=C253,"REVISAR FECHAS",IF(COUNTIFS($B$2:$B$501,B253,$C$2:$C$501,"&lt;"&amp;D253,$D$2:$D$501,"&gt;"&amp;C253,$L$2:$L$501,"&lt;&gt;Cancelada")&gt;1,"SUPERPUESTA","")))</f>
        <v/>
      </c>
    </row>
    <row r="254">
      <c r="C254" s="4" t="n"/>
      <c r="D254" s="4" t="n"/>
      <c r="E254" s="5">
        <f>IF(AND(ISNUMBER(C254),ISNUMBER(D254)),D254-C254,"")</f>
        <v/>
      </c>
      <c r="I254" s="6" t="n"/>
      <c r="J254" s="6" t="n"/>
      <c r="K254" s="7">
        <f>IF(ISNUMBER(I254),I254-N(J254),"")</f>
        <v/>
      </c>
      <c r="M254" s="5">
        <f>IF(OR(B254="",L254="Cancelada",NOT(ISNUMBER(C254)),NOT(ISNUMBER(D254))),"",IF(D254&lt;=C254,"REVISAR FECHAS",IF(COUNTIFS($B$2:$B$501,B254,$C$2:$C$501,"&lt;"&amp;D254,$D$2:$D$501,"&gt;"&amp;C254,$L$2:$L$501,"&lt;&gt;Cancelada")&gt;1,"SUPERPUESTA","")))</f>
        <v/>
      </c>
    </row>
    <row r="255">
      <c r="C255" s="4" t="n"/>
      <c r="D255" s="4" t="n"/>
      <c r="E255" s="5">
        <f>IF(AND(ISNUMBER(C255),ISNUMBER(D255)),D255-C255,"")</f>
        <v/>
      </c>
      <c r="I255" s="6" t="n"/>
      <c r="J255" s="6" t="n"/>
      <c r="K255" s="7">
        <f>IF(ISNUMBER(I255),I255-N(J255),"")</f>
        <v/>
      </c>
      <c r="M255" s="5">
        <f>IF(OR(B255="",L255="Cancelada",NOT(ISNUMBER(C255)),NOT(ISNUMBER(D255))),"",IF(D255&lt;=C255,"REVISAR FECHAS",IF(COUNTIFS($B$2:$B$501,B255,$C$2:$C$501,"&lt;"&amp;D255,$D$2:$D$501,"&gt;"&amp;C255,$L$2:$L$501,"&lt;&gt;Cancelada")&gt;1,"SUPERPUESTA","")))</f>
        <v/>
      </c>
    </row>
    <row r="256">
      <c r="C256" s="4" t="n"/>
      <c r="D256" s="4" t="n"/>
      <c r="E256" s="5">
        <f>IF(AND(ISNUMBER(C256),ISNUMBER(D256)),D256-C256,"")</f>
        <v/>
      </c>
      <c r="I256" s="6" t="n"/>
      <c r="J256" s="6" t="n"/>
      <c r="K256" s="7">
        <f>IF(ISNUMBER(I256),I256-N(J256),"")</f>
        <v/>
      </c>
      <c r="M256" s="5">
        <f>IF(OR(B256="",L256="Cancelada",NOT(ISNUMBER(C256)),NOT(ISNUMBER(D256))),"",IF(D256&lt;=C256,"REVISAR FECHAS",IF(COUNTIFS($B$2:$B$501,B256,$C$2:$C$501,"&lt;"&amp;D256,$D$2:$D$501,"&gt;"&amp;C256,$L$2:$L$501,"&lt;&gt;Cancelada")&gt;1,"SUPERPUESTA","")))</f>
        <v/>
      </c>
    </row>
    <row r="257">
      <c r="C257" s="4" t="n"/>
      <c r="D257" s="4" t="n"/>
      <c r="E257" s="5">
        <f>IF(AND(ISNUMBER(C257),ISNUMBER(D257)),D257-C257,"")</f>
        <v/>
      </c>
      <c r="I257" s="6" t="n"/>
      <c r="J257" s="6" t="n"/>
      <c r="K257" s="7">
        <f>IF(ISNUMBER(I257),I257-N(J257),"")</f>
        <v/>
      </c>
      <c r="M257" s="5">
        <f>IF(OR(B257="",L257="Cancelada",NOT(ISNUMBER(C257)),NOT(ISNUMBER(D257))),"",IF(D257&lt;=C257,"REVISAR FECHAS",IF(COUNTIFS($B$2:$B$501,B257,$C$2:$C$501,"&lt;"&amp;D257,$D$2:$D$501,"&gt;"&amp;C257,$L$2:$L$501,"&lt;&gt;Cancelada")&gt;1,"SUPERPUESTA","")))</f>
        <v/>
      </c>
    </row>
    <row r="258">
      <c r="C258" s="4" t="n"/>
      <c r="D258" s="4" t="n"/>
      <c r="E258" s="5">
        <f>IF(AND(ISNUMBER(C258),ISNUMBER(D258)),D258-C258,"")</f>
        <v/>
      </c>
      <c r="I258" s="6" t="n"/>
      <c r="J258" s="6" t="n"/>
      <c r="K258" s="7">
        <f>IF(ISNUMBER(I258),I258-N(J258),"")</f>
        <v/>
      </c>
      <c r="M258" s="5">
        <f>IF(OR(B258="",L258="Cancelada",NOT(ISNUMBER(C258)),NOT(ISNUMBER(D258))),"",IF(D258&lt;=C258,"REVISAR FECHAS",IF(COUNTIFS($B$2:$B$501,B258,$C$2:$C$501,"&lt;"&amp;D258,$D$2:$D$501,"&gt;"&amp;C258,$L$2:$L$501,"&lt;&gt;Cancelada")&gt;1,"SUPERPUESTA","")))</f>
        <v/>
      </c>
    </row>
    <row r="259">
      <c r="C259" s="4" t="n"/>
      <c r="D259" s="4" t="n"/>
      <c r="E259" s="5">
        <f>IF(AND(ISNUMBER(C259),ISNUMBER(D259)),D259-C259,"")</f>
        <v/>
      </c>
      <c r="I259" s="6" t="n"/>
      <c r="J259" s="6" t="n"/>
      <c r="K259" s="7">
        <f>IF(ISNUMBER(I259),I259-N(J259),"")</f>
        <v/>
      </c>
      <c r="M259" s="5">
        <f>IF(OR(B259="",L259="Cancelada",NOT(ISNUMBER(C259)),NOT(ISNUMBER(D259))),"",IF(D259&lt;=C259,"REVISAR FECHAS",IF(COUNTIFS($B$2:$B$501,B259,$C$2:$C$501,"&lt;"&amp;D259,$D$2:$D$501,"&gt;"&amp;C259,$L$2:$L$501,"&lt;&gt;Cancelada")&gt;1,"SUPERPUESTA","")))</f>
        <v/>
      </c>
    </row>
    <row r="260">
      <c r="C260" s="4" t="n"/>
      <c r="D260" s="4" t="n"/>
      <c r="E260" s="5">
        <f>IF(AND(ISNUMBER(C260),ISNUMBER(D260)),D260-C260,"")</f>
        <v/>
      </c>
      <c r="I260" s="6" t="n"/>
      <c r="J260" s="6" t="n"/>
      <c r="K260" s="7">
        <f>IF(ISNUMBER(I260),I260-N(J260),"")</f>
        <v/>
      </c>
      <c r="M260" s="5">
        <f>IF(OR(B260="",L260="Cancelada",NOT(ISNUMBER(C260)),NOT(ISNUMBER(D260))),"",IF(D260&lt;=C260,"REVISAR FECHAS",IF(COUNTIFS($B$2:$B$501,B260,$C$2:$C$501,"&lt;"&amp;D260,$D$2:$D$501,"&gt;"&amp;C260,$L$2:$L$501,"&lt;&gt;Cancelada")&gt;1,"SUPERPUESTA","")))</f>
        <v/>
      </c>
    </row>
    <row r="261">
      <c r="C261" s="4" t="n"/>
      <c r="D261" s="4" t="n"/>
      <c r="E261" s="5">
        <f>IF(AND(ISNUMBER(C261),ISNUMBER(D261)),D261-C261,"")</f>
        <v/>
      </c>
      <c r="I261" s="6" t="n"/>
      <c r="J261" s="6" t="n"/>
      <c r="K261" s="7">
        <f>IF(ISNUMBER(I261),I261-N(J261),"")</f>
        <v/>
      </c>
      <c r="M261" s="5">
        <f>IF(OR(B261="",L261="Cancelada",NOT(ISNUMBER(C261)),NOT(ISNUMBER(D261))),"",IF(D261&lt;=C261,"REVISAR FECHAS",IF(COUNTIFS($B$2:$B$501,B261,$C$2:$C$501,"&lt;"&amp;D261,$D$2:$D$501,"&gt;"&amp;C261,$L$2:$L$501,"&lt;&gt;Cancelada")&gt;1,"SUPERPUESTA","")))</f>
        <v/>
      </c>
    </row>
    <row r="262">
      <c r="C262" s="4" t="n"/>
      <c r="D262" s="4" t="n"/>
      <c r="E262" s="5">
        <f>IF(AND(ISNUMBER(C262),ISNUMBER(D262)),D262-C262,"")</f>
        <v/>
      </c>
      <c r="I262" s="6" t="n"/>
      <c r="J262" s="6" t="n"/>
      <c r="K262" s="7">
        <f>IF(ISNUMBER(I262),I262-N(J262),"")</f>
        <v/>
      </c>
      <c r="M262" s="5">
        <f>IF(OR(B262="",L262="Cancelada",NOT(ISNUMBER(C262)),NOT(ISNUMBER(D262))),"",IF(D262&lt;=C262,"REVISAR FECHAS",IF(COUNTIFS($B$2:$B$501,B262,$C$2:$C$501,"&lt;"&amp;D262,$D$2:$D$501,"&gt;"&amp;C262,$L$2:$L$501,"&lt;&gt;Cancelada")&gt;1,"SUPERPUESTA","")))</f>
        <v/>
      </c>
    </row>
    <row r="263">
      <c r="C263" s="4" t="n"/>
      <c r="D263" s="4" t="n"/>
      <c r="E263" s="5">
        <f>IF(AND(ISNUMBER(C263),ISNUMBER(D263)),D263-C263,"")</f>
        <v/>
      </c>
      <c r="I263" s="6" t="n"/>
      <c r="J263" s="6" t="n"/>
      <c r="K263" s="7">
        <f>IF(ISNUMBER(I263),I263-N(J263),"")</f>
        <v/>
      </c>
      <c r="M263" s="5">
        <f>IF(OR(B263="",L263="Cancelada",NOT(ISNUMBER(C263)),NOT(ISNUMBER(D263))),"",IF(D263&lt;=C263,"REVISAR FECHAS",IF(COUNTIFS($B$2:$B$501,B263,$C$2:$C$501,"&lt;"&amp;D263,$D$2:$D$501,"&gt;"&amp;C263,$L$2:$L$501,"&lt;&gt;Cancelada")&gt;1,"SUPERPUESTA","")))</f>
        <v/>
      </c>
    </row>
    <row r="264">
      <c r="C264" s="4" t="n"/>
      <c r="D264" s="4" t="n"/>
      <c r="E264" s="5">
        <f>IF(AND(ISNUMBER(C264),ISNUMBER(D264)),D264-C264,"")</f>
        <v/>
      </c>
      <c r="I264" s="6" t="n"/>
      <c r="J264" s="6" t="n"/>
      <c r="K264" s="7">
        <f>IF(ISNUMBER(I264),I264-N(J264),"")</f>
        <v/>
      </c>
      <c r="M264" s="5">
        <f>IF(OR(B264="",L264="Cancelada",NOT(ISNUMBER(C264)),NOT(ISNUMBER(D264))),"",IF(D264&lt;=C264,"REVISAR FECHAS",IF(COUNTIFS($B$2:$B$501,B264,$C$2:$C$501,"&lt;"&amp;D264,$D$2:$D$501,"&gt;"&amp;C264,$L$2:$L$501,"&lt;&gt;Cancelada")&gt;1,"SUPERPUESTA","")))</f>
        <v/>
      </c>
    </row>
    <row r="265">
      <c r="C265" s="4" t="n"/>
      <c r="D265" s="4" t="n"/>
      <c r="E265" s="5">
        <f>IF(AND(ISNUMBER(C265),ISNUMBER(D265)),D265-C265,"")</f>
        <v/>
      </c>
      <c r="I265" s="6" t="n"/>
      <c r="J265" s="6" t="n"/>
      <c r="K265" s="7">
        <f>IF(ISNUMBER(I265),I265-N(J265),"")</f>
        <v/>
      </c>
      <c r="M265" s="5">
        <f>IF(OR(B265="",L265="Cancelada",NOT(ISNUMBER(C265)),NOT(ISNUMBER(D265))),"",IF(D265&lt;=C265,"REVISAR FECHAS",IF(COUNTIFS($B$2:$B$501,B265,$C$2:$C$501,"&lt;"&amp;D265,$D$2:$D$501,"&gt;"&amp;C265,$L$2:$L$501,"&lt;&gt;Cancelada")&gt;1,"SUPERPUESTA","")))</f>
        <v/>
      </c>
    </row>
    <row r="266">
      <c r="C266" s="4" t="n"/>
      <c r="D266" s="4" t="n"/>
      <c r="E266" s="5">
        <f>IF(AND(ISNUMBER(C266),ISNUMBER(D266)),D266-C266,"")</f>
        <v/>
      </c>
      <c r="I266" s="6" t="n"/>
      <c r="J266" s="6" t="n"/>
      <c r="K266" s="7">
        <f>IF(ISNUMBER(I266),I266-N(J266),"")</f>
        <v/>
      </c>
      <c r="M266" s="5">
        <f>IF(OR(B266="",L266="Cancelada",NOT(ISNUMBER(C266)),NOT(ISNUMBER(D266))),"",IF(D266&lt;=C266,"REVISAR FECHAS",IF(COUNTIFS($B$2:$B$501,B266,$C$2:$C$501,"&lt;"&amp;D266,$D$2:$D$501,"&gt;"&amp;C266,$L$2:$L$501,"&lt;&gt;Cancelada")&gt;1,"SUPERPUESTA","")))</f>
        <v/>
      </c>
    </row>
    <row r="267">
      <c r="C267" s="4" t="n"/>
      <c r="D267" s="4" t="n"/>
      <c r="E267" s="5">
        <f>IF(AND(ISNUMBER(C267),ISNUMBER(D267)),D267-C267,"")</f>
        <v/>
      </c>
      <c r="I267" s="6" t="n"/>
      <c r="J267" s="6" t="n"/>
      <c r="K267" s="7">
        <f>IF(ISNUMBER(I267),I267-N(J267),"")</f>
        <v/>
      </c>
      <c r="M267" s="5">
        <f>IF(OR(B267="",L267="Cancelada",NOT(ISNUMBER(C267)),NOT(ISNUMBER(D267))),"",IF(D267&lt;=C267,"REVISAR FECHAS",IF(COUNTIFS($B$2:$B$501,B267,$C$2:$C$501,"&lt;"&amp;D267,$D$2:$D$501,"&gt;"&amp;C267,$L$2:$L$501,"&lt;&gt;Cancelada")&gt;1,"SUPERPUESTA","")))</f>
        <v/>
      </c>
    </row>
    <row r="268">
      <c r="C268" s="4" t="n"/>
      <c r="D268" s="4" t="n"/>
      <c r="E268" s="5">
        <f>IF(AND(ISNUMBER(C268),ISNUMBER(D268)),D268-C268,"")</f>
        <v/>
      </c>
      <c r="I268" s="6" t="n"/>
      <c r="J268" s="6" t="n"/>
      <c r="K268" s="7">
        <f>IF(ISNUMBER(I268),I268-N(J268),"")</f>
        <v/>
      </c>
      <c r="M268" s="5">
        <f>IF(OR(B268="",L268="Cancelada",NOT(ISNUMBER(C268)),NOT(ISNUMBER(D268))),"",IF(D268&lt;=C268,"REVISAR FECHAS",IF(COUNTIFS($B$2:$B$501,B268,$C$2:$C$501,"&lt;"&amp;D268,$D$2:$D$501,"&gt;"&amp;C268,$L$2:$L$501,"&lt;&gt;Cancelada")&gt;1,"SUPERPUESTA","")))</f>
        <v/>
      </c>
    </row>
    <row r="269">
      <c r="C269" s="4" t="n"/>
      <c r="D269" s="4" t="n"/>
      <c r="E269" s="5">
        <f>IF(AND(ISNUMBER(C269),ISNUMBER(D269)),D269-C269,"")</f>
        <v/>
      </c>
      <c r="I269" s="6" t="n"/>
      <c r="J269" s="6" t="n"/>
      <c r="K269" s="7">
        <f>IF(ISNUMBER(I269),I269-N(J269),"")</f>
        <v/>
      </c>
      <c r="M269" s="5">
        <f>IF(OR(B269="",L269="Cancelada",NOT(ISNUMBER(C269)),NOT(ISNUMBER(D269))),"",IF(D269&lt;=C269,"REVISAR FECHAS",IF(COUNTIFS($B$2:$B$501,B269,$C$2:$C$501,"&lt;"&amp;D269,$D$2:$D$501,"&gt;"&amp;C269,$L$2:$L$501,"&lt;&gt;Cancelada")&gt;1,"SUPERPUESTA","")))</f>
        <v/>
      </c>
    </row>
    <row r="270">
      <c r="C270" s="4" t="n"/>
      <c r="D270" s="4" t="n"/>
      <c r="E270" s="5">
        <f>IF(AND(ISNUMBER(C270),ISNUMBER(D270)),D270-C270,"")</f>
        <v/>
      </c>
      <c r="I270" s="6" t="n"/>
      <c r="J270" s="6" t="n"/>
      <c r="K270" s="7">
        <f>IF(ISNUMBER(I270),I270-N(J270),"")</f>
        <v/>
      </c>
      <c r="M270" s="5">
        <f>IF(OR(B270="",L270="Cancelada",NOT(ISNUMBER(C270)),NOT(ISNUMBER(D270))),"",IF(D270&lt;=C270,"REVISAR FECHAS",IF(COUNTIFS($B$2:$B$501,B270,$C$2:$C$501,"&lt;"&amp;D270,$D$2:$D$501,"&gt;"&amp;C270,$L$2:$L$501,"&lt;&gt;Cancelada")&gt;1,"SUPERPUESTA","")))</f>
        <v/>
      </c>
    </row>
    <row r="271">
      <c r="C271" s="4" t="n"/>
      <c r="D271" s="4" t="n"/>
      <c r="E271" s="5">
        <f>IF(AND(ISNUMBER(C271),ISNUMBER(D271)),D271-C271,"")</f>
        <v/>
      </c>
      <c r="I271" s="6" t="n"/>
      <c r="J271" s="6" t="n"/>
      <c r="K271" s="7">
        <f>IF(ISNUMBER(I271),I271-N(J271),"")</f>
        <v/>
      </c>
      <c r="M271" s="5">
        <f>IF(OR(B271="",L271="Cancelada",NOT(ISNUMBER(C271)),NOT(ISNUMBER(D271))),"",IF(D271&lt;=C271,"REVISAR FECHAS",IF(COUNTIFS($B$2:$B$501,B271,$C$2:$C$501,"&lt;"&amp;D271,$D$2:$D$501,"&gt;"&amp;C271,$L$2:$L$501,"&lt;&gt;Cancelada")&gt;1,"SUPERPUESTA","")))</f>
        <v/>
      </c>
    </row>
    <row r="272">
      <c r="C272" s="4" t="n"/>
      <c r="D272" s="4" t="n"/>
      <c r="E272" s="5">
        <f>IF(AND(ISNUMBER(C272),ISNUMBER(D272)),D272-C272,"")</f>
        <v/>
      </c>
      <c r="I272" s="6" t="n"/>
      <c r="J272" s="6" t="n"/>
      <c r="K272" s="7">
        <f>IF(ISNUMBER(I272),I272-N(J272),"")</f>
        <v/>
      </c>
      <c r="M272" s="5">
        <f>IF(OR(B272="",L272="Cancelada",NOT(ISNUMBER(C272)),NOT(ISNUMBER(D272))),"",IF(D272&lt;=C272,"REVISAR FECHAS",IF(COUNTIFS($B$2:$B$501,B272,$C$2:$C$501,"&lt;"&amp;D272,$D$2:$D$501,"&gt;"&amp;C272,$L$2:$L$501,"&lt;&gt;Cancelada")&gt;1,"SUPERPUESTA","")))</f>
        <v/>
      </c>
    </row>
    <row r="273">
      <c r="C273" s="4" t="n"/>
      <c r="D273" s="4" t="n"/>
      <c r="E273" s="5">
        <f>IF(AND(ISNUMBER(C273),ISNUMBER(D273)),D273-C273,"")</f>
        <v/>
      </c>
      <c r="I273" s="6" t="n"/>
      <c r="J273" s="6" t="n"/>
      <c r="K273" s="7">
        <f>IF(ISNUMBER(I273),I273-N(J273),"")</f>
        <v/>
      </c>
      <c r="M273" s="5">
        <f>IF(OR(B273="",L273="Cancelada",NOT(ISNUMBER(C273)),NOT(ISNUMBER(D273))),"",IF(D273&lt;=C273,"REVISAR FECHAS",IF(COUNTIFS($B$2:$B$501,B273,$C$2:$C$501,"&lt;"&amp;D273,$D$2:$D$501,"&gt;"&amp;C273,$L$2:$L$501,"&lt;&gt;Cancelada")&gt;1,"SUPERPUESTA","")))</f>
        <v/>
      </c>
    </row>
    <row r="274">
      <c r="C274" s="4" t="n"/>
      <c r="D274" s="4" t="n"/>
      <c r="E274" s="5">
        <f>IF(AND(ISNUMBER(C274),ISNUMBER(D274)),D274-C274,"")</f>
        <v/>
      </c>
      <c r="I274" s="6" t="n"/>
      <c r="J274" s="6" t="n"/>
      <c r="K274" s="7">
        <f>IF(ISNUMBER(I274),I274-N(J274),"")</f>
        <v/>
      </c>
      <c r="M274" s="5">
        <f>IF(OR(B274="",L274="Cancelada",NOT(ISNUMBER(C274)),NOT(ISNUMBER(D274))),"",IF(D274&lt;=C274,"REVISAR FECHAS",IF(COUNTIFS($B$2:$B$501,B274,$C$2:$C$501,"&lt;"&amp;D274,$D$2:$D$501,"&gt;"&amp;C274,$L$2:$L$501,"&lt;&gt;Cancelada")&gt;1,"SUPERPUESTA","")))</f>
        <v/>
      </c>
    </row>
    <row r="275">
      <c r="C275" s="4" t="n"/>
      <c r="D275" s="4" t="n"/>
      <c r="E275" s="5">
        <f>IF(AND(ISNUMBER(C275),ISNUMBER(D275)),D275-C275,"")</f>
        <v/>
      </c>
      <c r="I275" s="6" t="n"/>
      <c r="J275" s="6" t="n"/>
      <c r="K275" s="7">
        <f>IF(ISNUMBER(I275),I275-N(J275),"")</f>
        <v/>
      </c>
      <c r="M275" s="5">
        <f>IF(OR(B275="",L275="Cancelada",NOT(ISNUMBER(C275)),NOT(ISNUMBER(D275))),"",IF(D275&lt;=C275,"REVISAR FECHAS",IF(COUNTIFS($B$2:$B$501,B275,$C$2:$C$501,"&lt;"&amp;D275,$D$2:$D$501,"&gt;"&amp;C275,$L$2:$L$501,"&lt;&gt;Cancelada")&gt;1,"SUPERPUESTA","")))</f>
        <v/>
      </c>
    </row>
    <row r="276">
      <c r="C276" s="4" t="n"/>
      <c r="D276" s="4" t="n"/>
      <c r="E276" s="5">
        <f>IF(AND(ISNUMBER(C276),ISNUMBER(D276)),D276-C276,"")</f>
        <v/>
      </c>
      <c r="I276" s="6" t="n"/>
      <c r="J276" s="6" t="n"/>
      <c r="K276" s="7">
        <f>IF(ISNUMBER(I276),I276-N(J276),"")</f>
        <v/>
      </c>
      <c r="M276" s="5">
        <f>IF(OR(B276="",L276="Cancelada",NOT(ISNUMBER(C276)),NOT(ISNUMBER(D276))),"",IF(D276&lt;=C276,"REVISAR FECHAS",IF(COUNTIFS($B$2:$B$501,B276,$C$2:$C$501,"&lt;"&amp;D276,$D$2:$D$501,"&gt;"&amp;C276,$L$2:$L$501,"&lt;&gt;Cancelada")&gt;1,"SUPERPUESTA","")))</f>
        <v/>
      </c>
    </row>
    <row r="277">
      <c r="C277" s="4" t="n"/>
      <c r="D277" s="4" t="n"/>
      <c r="E277" s="5">
        <f>IF(AND(ISNUMBER(C277),ISNUMBER(D277)),D277-C277,"")</f>
        <v/>
      </c>
      <c r="I277" s="6" t="n"/>
      <c r="J277" s="6" t="n"/>
      <c r="K277" s="7">
        <f>IF(ISNUMBER(I277),I277-N(J277),"")</f>
        <v/>
      </c>
      <c r="M277" s="5">
        <f>IF(OR(B277="",L277="Cancelada",NOT(ISNUMBER(C277)),NOT(ISNUMBER(D277))),"",IF(D277&lt;=C277,"REVISAR FECHAS",IF(COUNTIFS($B$2:$B$501,B277,$C$2:$C$501,"&lt;"&amp;D277,$D$2:$D$501,"&gt;"&amp;C277,$L$2:$L$501,"&lt;&gt;Cancelada")&gt;1,"SUPERPUESTA","")))</f>
        <v/>
      </c>
    </row>
    <row r="278">
      <c r="C278" s="4" t="n"/>
      <c r="D278" s="4" t="n"/>
      <c r="E278" s="5">
        <f>IF(AND(ISNUMBER(C278),ISNUMBER(D278)),D278-C278,"")</f>
        <v/>
      </c>
      <c r="I278" s="6" t="n"/>
      <c r="J278" s="6" t="n"/>
      <c r="K278" s="7">
        <f>IF(ISNUMBER(I278),I278-N(J278),"")</f>
        <v/>
      </c>
      <c r="M278" s="5">
        <f>IF(OR(B278="",L278="Cancelada",NOT(ISNUMBER(C278)),NOT(ISNUMBER(D278))),"",IF(D278&lt;=C278,"REVISAR FECHAS",IF(COUNTIFS($B$2:$B$501,B278,$C$2:$C$501,"&lt;"&amp;D278,$D$2:$D$501,"&gt;"&amp;C278,$L$2:$L$501,"&lt;&gt;Cancelada")&gt;1,"SUPERPUESTA","")))</f>
        <v/>
      </c>
    </row>
    <row r="279">
      <c r="C279" s="4" t="n"/>
      <c r="D279" s="4" t="n"/>
      <c r="E279" s="5">
        <f>IF(AND(ISNUMBER(C279),ISNUMBER(D279)),D279-C279,"")</f>
        <v/>
      </c>
      <c r="I279" s="6" t="n"/>
      <c r="J279" s="6" t="n"/>
      <c r="K279" s="7">
        <f>IF(ISNUMBER(I279),I279-N(J279),"")</f>
        <v/>
      </c>
      <c r="M279" s="5">
        <f>IF(OR(B279="",L279="Cancelada",NOT(ISNUMBER(C279)),NOT(ISNUMBER(D279))),"",IF(D279&lt;=C279,"REVISAR FECHAS",IF(COUNTIFS($B$2:$B$501,B279,$C$2:$C$501,"&lt;"&amp;D279,$D$2:$D$501,"&gt;"&amp;C279,$L$2:$L$501,"&lt;&gt;Cancelada")&gt;1,"SUPERPUESTA","")))</f>
        <v/>
      </c>
    </row>
    <row r="280">
      <c r="C280" s="4" t="n"/>
      <c r="D280" s="4" t="n"/>
      <c r="E280" s="5">
        <f>IF(AND(ISNUMBER(C280),ISNUMBER(D280)),D280-C280,"")</f>
        <v/>
      </c>
      <c r="I280" s="6" t="n"/>
      <c r="J280" s="6" t="n"/>
      <c r="K280" s="7">
        <f>IF(ISNUMBER(I280),I280-N(J280),"")</f>
        <v/>
      </c>
      <c r="M280" s="5">
        <f>IF(OR(B280="",L280="Cancelada",NOT(ISNUMBER(C280)),NOT(ISNUMBER(D280))),"",IF(D280&lt;=C280,"REVISAR FECHAS",IF(COUNTIFS($B$2:$B$501,B280,$C$2:$C$501,"&lt;"&amp;D280,$D$2:$D$501,"&gt;"&amp;C280,$L$2:$L$501,"&lt;&gt;Cancelada")&gt;1,"SUPERPUESTA","")))</f>
        <v/>
      </c>
    </row>
    <row r="281">
      <c r="C281" s="4" t="n"/>
      <c r="D281" s="4" t="n"/>
      <c r="E281" s="5">
        <f>IF(AND(ISNUMBER(C281),ISNUMBER(D281)),D281-C281,"")</f>
        <v/>
      </c>
      <c r="I281" s="6" t="n"/>
      <c r="J281" s="6" t="n"/>
      <c r="K281" s="7">
        <f>IF(ISNUMBER(I281),I281-N(J281),"")</f>
        <v/>
      </c>
      <c r="M281" s="5">
        <f>IF(OR(B281="",L281="Cancelada",NOT(ISNUMBER(C281)),NOT(ISNUMBER(D281))),"",IF(D281&lt;=C281,"REVISAR FECHAS",IF(COUNTIFS($B$2:$B$501,B281,$C$2:$C$501,"&lt;"&amp;D281,$D$2:$D$501,"&gt;"&amp;C281,$L$2:$L$501,"&lt;&gt;Cancelada")&gt;1,"SUPERPUESTA","")))</f>
        <v/>
      </c>
    </row>
    <row r="282">
      <c r="C282" s="4" t="n"/>
      <c r="D282" s="4" t="n"/>
      <c r="E282" s="5">
        <f>IF(AND(ISNUMBER(C282),ISNUMBER(D282)),D282-C282,"")</f>
        <v/>
      </c>
      <c r="I282" s="6" t="n"/>
      <c r="J282" s="6" t="n"/>
      <c r="K282" s="7">
        <f>IF(ISNUMBER(I282),I282-N(J282),"")</f>
        <v/>
      </c>
      <c r="M282" s="5">
        <f>IF(OR(B282="",L282="Cancelada",NOT(ISNUMBER(C282)),NOT(ISNUMBER(D282))),"",IF(D282&lt;=C282,"REVISAR FECHAS",IF(COUNTIFS($B$2:$B$501,B282,$C$2:$C$501,"&lt;"&amp;D282,$D$2:$D$501,"&gt;"&amp;C282,$L$2:$L$501,"&lt;&gt;Cancelada")&gt;1,"SUPERPUESTA","")))</f>
        <v/>
      </c>
    </row>
    <row r="283">
      <c r="C283" s="4" t="n"/>
      <c r="D283" s="4" t="n"/>
      <c r="E283" s="5">
        <f>IF(AND(ISNUMBER(C283),ISNUMBER(D283)),D283-C283,"")</f>
        <v/>
      </c>
      <c r="I283" s="6" t="n"/>
      <c r="J283" s="6" t="n"/>
      <c r="K283" s="7">
        <f>IF(ISNUMBER(I283),I283-N(J283),"")</f>
        <v/>
      </c>
      <c r="M283" s="5">
        <f>IF(OR(B283="",L283="Cancelada",NOT(ISNUMBER(C283)),NOT(ISNUMBER(D283))),"",IF(D283&lt;=C283,"REVISAR FECHAS",IF(COUNTIFS($B$2:$B$501,B283,$C$2:$C$501,"&lt;"&amp;D283,$D$2:$D$501,"&gt;"&amp;C283,$L$2:$L$501,"&lt;&gt;Cancelada")&gt;1,"SUPERPUESTA","")))</f>
        <v/>
      </c>
    </row>
    <row r="284">
      <c r="C284" s="4" t="n"/>
      <c r="D284" s="4" t="n"/>
      <c r="E284" s="5">
        <f>IF(AND(ISNUMBER(C284),ISNUMBER(D284)),D284-C284,"")</f>
        <v/>
      </c>
      <c r="I284" s="6" t="n"/>
      <c r="J284" s="6" t="n"/>
      <c r="K284" s="7">
        <f>IF(ISNUMBER(I284),I284-N(J284),"")</f>
        <v/>
      </c>
      <c r="M284" s="5">
        <f>IF(OR(B284="",L284="Cancelada",NOT(ISNUMBER(C284)),NOT(ISNUMBER(D284))),"",IF(D284&lt;=C284,"REVISAR FECHAS",IF(COUNTIFS($B$2:$B$501,B284,$C$2:$C$501,"&lt;"&amp;D284,$D$2:$D$501,"&gt;"&amp;C284,$L$2:$L$501,"&lt;&gt;Cancelada")&gt;1,"SUPERPUESTA","")))</f>
        <v/>
      </c>
    </row>
    <row r="285">
      <c r="C285" s="4" t="n"/>
      <c r="D285" s="4" t="n"/>
      <c r="E285" s="5">
        <f>IF(AND(ISNUMBER(C285),ISNUMBER(D285)),D285-C285,"")</f>
        <v/>
      </c>
      <c r="I285" s="6" t="n"/>
      <c r="J285" s="6" t="n"/>
      <c r="K285" s="7">
        <f>IF(ISNUMBER(I285),I285-N(J285),"")</f>
        <v/>
      </c>
      <c r="M285" s="5">
        <f>IF(OR(B285="",L285="Cancelada",NOT(ISNUMBER(C285)),NOT(ISNUMBER(D285))),"",IF(D285&lt;=C285,"REVISAR FECHAS",IF(COUNTIFS($B$2:$B$501,B285,$C$2:$C$501,"&lt;"&amp;D285,$D$2:$D$501,"&gt;"&amp;C285,$L$2:$L$501,"&lt;&gt;Cancelada")&gt;1,"SUPERPUESTA","")))</f>
        <v/>
      </c>
    </row>
    <row r="286">
      <c r="C286" s="4" t="n"/>
      <c r="D286" s="4" t="n"/>
      <c r="E286" s="5">
        <f>IF(AND(ISNUMBER(C286),ISNUMBER(D286)),D286-C286,"")</f>
        <v/>
      </c>
      <c r="I286" s="6" t="n"/>
      <c r="J286" s="6" t="n"/>
      <c r="K286" s="7">
        <f>IF(ISNUMBER(I286),I286-N(J286),"")</f>
        <v/>
      </c>
      <c r="M286" s="5">
        <f>IF(OR(B286="",L286="Cancelada",NOT(ISNUMBER(C286)),NOT(ISNUMBER(D286))),"",IF(D286&lt;=C286,"REVISAR FECHAS",IF(COUNTIFS($B$2:$B$501,B286,$C$2:$C$501,"&lt;"&amp;D286,$D$2:$D$501,"&gt;"&amp;C286,$L$2:$L$501,"&lt;&gt;Cancelada")&gt;1,"SUPERPUESTA","")))</f>
        <v/>
      </c>
    </row>
    <row r="287">
      <c r="C287" s="4" t="n"/>
      <c r="D287" s="4" t="n"/>
      <c r="E287" s="5">
        <f>IF(AND(ISNUMBER(C287),ISNUMBER(D287)),D287-C287,"")</f>
        <v/>
      </c>
      <c r="I287" s="6" t="n"/>
      <c r="J287" s="6" t="n"/>
      <c r="K287" s="7">
        <f>IF(ISNUMBER(I287),I287-N(J287),"")</f>
        <v/>
      </c>
      <c r="M287" s="5">
        <f>IF(OR(B287="",L287="Cancelada",NOT(ISNUMBER(C287)),NOT(ISNUMBER(D287))),"",IF(D287&lt;=C287,"REVISAR FECHAS",IF(COUNTIFS($B$2:$B$501,B287,$C$2:$C$501,"&lt;"&amp;D287,$D$2:$D$501,"&gt;"&amp;C287,$L$2:$L$501,"&lt;&gt;Cancelada")&gt;1,"SUPERPUESTA","")))</f>
        <v/>
      </c>
    </row>
    <row r="288">
      <c r="C288" s="4" t="n"/>
      <c r="D288" s="4" t="n"/>
      <c r="E288" s="5">
        <f>IF(AND(ISNUMBER(C288),ISNUMBER(D288)),D288-C288,"")</f>
        <v/>
      </c>
      <c r="I288" s="6" t="n"/>
      <c r="J288" s="6" t="n"/>
      <c r="K288" s="7">
        <f>IF(ISNUMBER(I288),I288-N(J288),"")</f>
        <v/>
      </c>
      <c r="M288" s="5">
        <f>IF(OR(B288="",L288="Cancelada",NOT(ISNUMBER(C288)),NOT(ISNUMBER(D288))),"",IF(D288&lt;=C288,"REVISAR FECHAS",IF(COUNTIFS($B$2:$B$501,B288,$C$2:$C$501,"&lt;"&amp;D288,$D$2:$D$501,"&gt;"&amp;C288,$L$2:$L$501,"&lt;&gt;Cancelada")&gt;1,"SUPERPUESTA","")))</f>
        <v/>
      </c>
    </row>
    <row r="289">
      <c r="C289" s="4" t="n"/>
      <c r="D289" s="4" t="n"/>
      <c r="E289" s="5">
        <f>IF(AND(ISNUMBER(C289),ISNUMBER(D289)),D289-C289,"")</f>
        <v/>
      </c>
      <c r="I289" s="6" t="n"/>
      <c r="J289" s="6" t="n"/>
      <c r="K289" s="7">
        <f>IF(ISNUMBER(I289),I289-N(J289),"")</f>
        <v/>
      </c>
      <c r="M289" s="5">
        <f>IF(OR(B289="",L289="Cancelada",NOT(ISNUMBER(C289)),NOT(ISNUMBER(D289))),"",IF(D289&lt;=C289,"REVISAR FECHAS",IF(COUNTIFS($B$2:$B$501,B289,$C$2:$C$501,"&lt;"&amp;D289,$D$2:$D$501,"&gt;"&amp;C289,$L$2:$L$501,"&lt;&gt;Cancelada")&gt;1,"SUPERPUESTA","")))</f>
        <v/>
      </c>
    </row>
    <row r="290">
      <c r="C290" s="4" t="n"/>
      <c r="D290" s="4" t="n"/>
      <c r="E290" s="5">
        <f>IF(AND(ISNUMBER(C290),ISNUMBER(D290)),D290-C290,"")</f>
        <v/>
      </c>
      <c r="I290" s="6" t="n"/>
      <c r="J290" s="6" t="n"/>
      <c r="K290" s="7">
        <f>IF(ISNUMBER(I290),I290-N(J290),"")</f>
        <v/>
      </c>
      <c r="M290" s="5">
        <f>IF(OR(B290="",L290="Cancelada",NOT(ISNUMBER(C290)),NOT(ISNUMBER(D290))),"",IF(D290&lt;=C290,"REVISAR FECHAS",IF(COUNTIFS($B$2:$B$501,B290,$C$2:$C$501,"&lt;"&amp;D290,$D$2:$D$501,"&gt;"&amp;C290,$L$2:$L$501,"&lt;&gt;Cancelada")&gt;1,"SUPERPUESTA","")))</f>
        <v/>
      </c>
    </row>
    <row r="291">
      <c r="C291" s="4" t="n"/>
      <c r="D291" s="4" t="n"/>
      <c r="E291" s="5">
        <f>IF(AND(ISNUMBER(C291),ISNUMBER(D291)),D291-C291,"")</f>
        <v/>
      </c>
      <c r="I291" s="6" t="n"/>
      <c r="J291" s="6" t="n"/>
      <c r="K291" s="7">
        <f>IF(ISNUMBER(I291),I291-N(J291),"")</f>
        <v/>
      </c>
      <c r="M291" s="5">
        <f>IF(OR(B291="",L291="Cancelada",NOT(ISNUMBER(C291)),NOT(ISNUMBER(D291))),"",IF(D291&lt;=C291,"REVISAR FECHAS",IF(COUNTIFS($B$2:$B$501,B291,$C$2:$C$501,"&lt;"&amp;D291,$D$2:$D$501,"&gt;"&amp;C291,$L$2:$L$501,"&lt;&gt;Cancelada")&gt;1,"SUPERPUESTA","")))</f>
        <v/>
      </c>
    </row>
    <row r="292">
      <c r="C292" s="4" t="n"/>
      <c r="D292" s="4" t="n"/>
      <c r="E292" s="5">
        <f>IF(AND(ISNUMBER(C292),ISNUMBER(D292)),D292-C292,"")</f>
        <v/>
      </c>
      <c r="I292" s="6" t="n"/>
      <c r="J292" s="6" t="n"/>
      <c r="K292" s="7">
        <f>IF(ISNUMBER(I292),I292-N(J292),"")</f>
        <v/>
      </c>
      <c r="M292" s="5">
        <f>IF(OR(B292="",L292="Cancelada",NOT(ISNUMBER(C292)),NOT(ISNUMBER(D292))),"",IF(D292&lt;=C292,"REVISAR FECHAS",IF(COUNTIFS($B$2:$B$501,B292,$C$2:$C$501,"&lt;"&amp;D292,$D$2:$D$501,"&gt;"&amp;C292,$L$2:$L$501,"&lt;&gt;Cancelada")&gt;1,"SUPERPUESTA","")))</f>
        <v/>
      </c>
    </row>
    <row r="293">
      <c r="C293" s="4" t="n"/>
      <c r="D293" s="4" t="n"/>
      <c r="E293" s="5">
        <f>IF(AND(ISNUMBER(C293),ISNUMBER(D293)),D293-C293,"")</f>
        <v/>
      </c>
      <c r="I293" s="6" t="n"/>
      <c r="J293" s="6" t="n"/>
      <c r="K293" s="7">
        <f>IF(ISNUMBER(I293),I293-N(J293),"")</f>
        <v/>
      </c>
      <c r="M293" s="5">
        <f>IF(OR(B293="",L293="Cancelada",NOT(ISNUMBER(C293)),NOT(ISNUMBER(D293))),"",IF(D293&lt;=C293,"REVISAR FECHAS",IF(COUNTIFS($B$2:$B$501,B293,$C$2:$C$501,"&lt;"&amp;D293,$D$2:$D$501,"&gt;"&amp;C293,$L$2:$L$501,"&lt;&gt;Cancelada")&gt;1,"SUPERPUESTA","")))</f>
        <v/>
      </c>
    </row>
    <row r="294">
      <c r="C294" s="4" t="n"/>
      <c r="D294" s="4" t="n"/>
      <c r="E294" s="5">
        <f>IF(AND(ISNUMBER(C294),ISNUMBER(D294)),D294-C294,"")</f>
        <v/>
      </c>
      <c r="I294" s="6" t="n"/>
      <c r="J294" s="6" t="n"/>
      <c r="K294" s="7">
        <f>IF(ISNUMBER(I294),I294-N(J294),"")</f>
        <v/>
      </c>
      <c r="M294" s="5">
        <f>IF(OR(B294="",L294="Cancelada",NOT(ISNUMBER(C294)),NOT(ISNUMBER(D294))),"",IF(D294&lt;=C294,"REVISAR FECHAS",IF(COUNTIFS($B$2:$B$501,B294,$C$2:$C$501,"&lt;"&amp;D294,$D$2:$D$501,"&gt;"&amp;C294,$L$2:$L$501,"&lt;&gt;Cancelada")&gt;1,"SUPERPUESTA","")))</f>
        <v/>
      </c>
    </row>
    <row r="295">
      <c r="C295" s="4" t="n"/>
      <c r="D295" s="4" t="n"/>
      <c r="E295" s="5">
        <f>IF(AND(ISNUMBER(C295),ISNUMBER(D295)),D295-C295,"")</f>
        <v/>
      </c>
      <c r="I295" s="6" t="n"/>
      <c r="J295" s="6" t="n"/>
      <c r="K295" s="7">
        <f>IF(ISNUMBER(I295),I295-N(J295),"")</f>
        <v/>
      </c>
      <c r="M295" s="5">
        <f>IF(OR(B295="",L295="Cancelada",NOT(ISNUMBER(C295)),NOT(ISNUMBER(D295))),"",IF(D295&lt;=C295,"REVISAR FECHAS",IF(COUNTIFS($B$2:$B$501,B295,$C$2:$C$501,"&lt;"&amp;D295,$D$2:$D$501,"&gt;"&amp;C295,$L$2:$L$501,"&lt;&gt;Cancelada")&gt;1,"SUPERPUESTA","")))</f>
        <v/>
      </c>
    </row>
    <row r="296">
      <c r="C296" s="4" t="n"/>
      <c r="D296" s="4" t="n"/>
      <c r="E296" s="5">
        <f>IF(AND(ISNUMBER(C296),ISNUMBER(D296)),D296-C296,"")</f>
        <v/>
      </c>
      <c r="I296" s="6" t="n"/>
      <c r="J296" s="6" t="n"/>
      <c r="K296" s="7">
        <f>IF(ISNUMBER(I296),I296-N(J296),"")</f>
        <v/>
      </c>
      <c r="M296" s="5">
        <f>IF(OR(B296="",L296="Cancelada",NOT(ISNUMBER(C296)),NOT(ISNUMBER(D296))),"",IF(D296&lt;=C296,"REVISAR FECHAS",IF(COUNTIFS($B$2:$B$501,B296,$C$2:$C$501,"&lt;"&amp;D296,$D$2:$D$501,"&gt;"&amp;C296,$L$2:$L$501,"&lt;&gt;Cancelada")&gt;1,"SUPERPUESTA","")))</f>
        <v/>
      </c>
    </row>
    <row r="297">
      <c r="C297" s="4" t="n"/>
      <c r="D297" s="4" t="n"/>
      <c r="E297" s="5">
        <f>IF(AND(ISNUMBER(C297),ISNUMBER(D297)),D297-C297,"")</f>
        <v/>
      </c>
      <c r="I297" s="6" t="n"/>
      <c r="J297" s="6" t="n"/>
      <c r="K297" s="7">
        <f>IF(ISNUMBER(I297),I297-N(J297),"")</f>
        <v/>
      </c>
      <c r="M297" s="5">
        <f>IF(OR(B297="",L297="Cancelada",NOT(ISNUMBER(C297)),NOT(ISNUMBER(D297))),"",IF(D297&lt;=C297,"REVISAR FECHAS",IF(COUNTIFS($B$2:$B$501,B297,$C$2:$C$501,"&lt;"&amp;D297,$D$2:$D$501,"&gt;"&amp;C297,$L$2:$L$501,"&lt;&gt;Cancelada")&gt;1,"SUPERPUESTA","")))</f>
        <v/>
      </c>
    </row>
    <row r="298">
      <c r="C298" s="4" t="n"/>
      <c r="D298" s="4" t="n"/>
      <c r="E298" s="5">
        <f>IF(AND(ISNUMBER(C298),ISNUMBER(D298)),D298-C298,"")</f>
        <v/>
      </c>
      <c r="I298" s="6" t="n"/>
      <c r="J298" s="6" t="n"/>
      <c r="K298" s="7">
        <f>IF(ISNUMBER(I298),I298-N(J298),"")</f>
        <v/>
      </c>
      <c r="M298" s="5">
        <f>IF(OR(B298="",L298="Cancelada",NOT(ISNUMBER(C298)),NOT(ISNUMBER(D298))),"",IF(D298&lt;=C298,"REVISAR FECHAS",IF(COUNTIFS($B$2:$B$501,B298,$C$2:$C$501,"&lt;"&amp;D298,$D$2:$D$501,"&gt;"&amp;C298,$L$2:$L$501,"&lt;&gt;Cancelada")&gt;1,"SUPERPUESTA","")))</f>
        <v/>
      </c>
    </row>
    <row r="299">
      <c r="C299" s="4" t="n"/>
      <c r="D299" s="4" t="n"/>
      <c r="E299" s="5">
        <f>IF(AND(ISNUMBER(C299),ISNUMBER(D299)),D299-C299,"")</f>
        <v/>
      </c>
      <c r="I299" s="6" t="n"/>
      <c r="J299" s="6" t="n"/>
      <c r="K299" s="7">
        <f>IF(ISNUMBER(I299),I299-N(J299),"")</f>
        <v/>
      </c>
      <c r="M299" s="5">
        <f>IF(OR(B299="",L299="Cancelada",NOT(ISNUMBER(C299)),NOT(ISNUMBER(D299))),"",IF(D299&lt;=C299,"REVISAR FECHAS",IF(COUNTIFS($B$2:$B$501,B299,$C$2:$C$501,"&lt;"&amp;D299,$D$2:$D$501,"&gt;"&amp;C299,$L$2:$L$501,"&lt;&gt;Cancelada")&gt;1,"SUPERPUESTA","")))</f>
        <v/>
      </c>
    </row>
    <row r="300">
      <c r="C300" s="4" t="n"/>
      <c r="D300" s="4" t="n"/>
      <c r="E300" s="5">
        <f>IF(AND(ISNUMBER(C300),ISNUMBER(D300)),D300-C300,"")</f>
        <v/>
      </c>
      <c r="I300" s="6" t="n"/>
      <c r="J300" s="6" t="n"/>
      <c r="K300" s="7">
        <f>IF(ISNUMBER(I300),I300-N(J300),"")</f>
        <v/>
      </c>
      <c r="M300" s="5">
        <f>IF(OR(B300="",L300="Cancelada",NOT(ISNUMBER(C300)),NOT(ISNUMBER(D300))),"",IF(D300&lt;=C300,"REVISAR FECHAS",IF(COUNTIFS($B$2:$B$501,B300,$C$2:$C$501,"&lt;"&amp;D300,$D$2:$D$501,"&gt;"&amp;C300,$L$2:$L$501,"&lt;&gt;Cancelada")&gt;1,"SUPERPUESTA","")))</f>
        <v/>
      </c>
    </row>
    <row r="301">
      <c r="C301" s="4" t="n"/>
      <c r="D301" s="4" t="n"/>
      <c r="E301" s="5">
        <f>IF(AND(ISNUMBER(C301),ISNUMBER(D301)),D301-C301,"")</f>
        <v/>
      </c>
      <c r="I301" s="6" t="n"/>
      <c r="J301" s="6" t="n"/>
      <c r="K301" s="7">
        <f>IF(ISNUMBER(I301),I301-N(J301),"")</f>
        <v/>
      </c>
      <c r="M301" s="5">
        <f>IF(OR(B301="",L301="Cancelada",NOT(ISNUMBER(C301)),NOT(ISNUMBER(D301))),"",IF(D301&lt;=C301,"REVISAR FECHAS",IF(COUNTIFS($B$2:$B$501,B301,$C$2:$C$501,"&lt;"&amp;D301,$D$2:$D$501,"&gt;"&amp;C301,$L$2:$L$501,"&lt;&gt;Cancelada")&gt;1,"SUPERPUESTA","")))</f>
        <v/>
      </c>
    </row>
    <row r="302">
      <c r="C302" s="4" t="n"/>
      <c r="D302" s="4" t="n"/>
      <c r="E302" s="5">
        <f>IF(AND(ISNUMBER(C302),ISNUMBER(D302)),D302-C302,"")</f>
        <v/>
      </c>
      <c r="I302" s="6" t="n"/>
      <c r="J302" s="6" t="n"/>
      <c r="K302" s="7">
        <f>IF(ISNUMBER(I302),I302-N(J302),"")</f>
        <v/>
      </c>
      <c r="M302" s="5">
        <f>IF(OR(B302="",L302="Cancelada",NOT(ISNUMBER(C302)),NOT(ISNUMBER(D302))),"",IF(D302&lt;=C302,"REVISAR FECHAS",IF(COUNTIFS($B$2:$B$501,B302,$C$2:$C$501,"&lt;"&amp;D302,$D$2:$D$501,"&gt;"&amp;C302,$L$2:$L$501,"&lt;&gt;Cancelada")&gt;1,"SUPERPUESTA","")))</f>
        <v/>
      </c>
    </row>
    <row r="303">
      <c r="C303" s="4" t="n"/>
      <c r="D303" s="4" t="n"/>
      <c r="E303" s="5">
        <f>IF(AND(ISNUMBER(C303),ISNUMBER(D303)),D303-C303,"")</f>
        <v/>
      </c>
      <c r="I303" s="6" t="n"/>
      <c r="J303" s="6" t="n"/>
      <c r="K303" s="7">
        <f>IF(ISNUMBER(I303),I303-N(J303),"")</f>
        <v/>
      </c>
      <c r="M303" s="5">
        <f>IF(OR(B303="",L303="Cancelada",NOT(ISNUMBER(C303)),NOT(ISNUMBER(D303))),"",IF(D303&lt;=C303,"REVISAR FECHAS",IF(COUNTIFS($B$2:$B$501,B303,$C$2:$C$501,"&lt;"&amp;D303,$D$2:$D$501,"&gt;"&amp;C303,$L$2:$L$501,"&lt;&gt;Cancelada")&gt;1,"SUPERPUESTA","")))</f>
        <v/>
      </c>
    </row>
    <row r="304">
      <c r="C304" s="4" t="n"/>
      <c r="D304" s="4" t="n"/>
      <c r="E304" s="5">
        <f>IF(AND(ISNUMBER(C304),ISNUMBER(D304)),D304-C304,"")</f>
        <v/>
      </c>
      <c r="I304" s="6" t="n"/>
      <c r="J304" s="6" t="n"/>
      <c r="K304" s="7">
        <f>IF(ISNUMBER(I304),I304-N(J304),"")</f>
        <v/>
      </c>
      <c r="M304" s="5">
        <f>IF(OR(B304="",L304="Cancelada",NOT(ISNUMBER(C304)),NOT(ISNUMBER(D304))),"",IF(D304&lt;=C304,"REVISAR FECHAS",IF(COUNTIFS($B$2:$B$501,B304,$C$2:$C$501,"&lt;"&amp;D304,$D$2:$D$501,"&gt;"&amp;C304,$L$2:$L$501,"&lt;&gt;Cancelada")&gt;1,"SUPERPUESTA","")))</f>
        <v/>
      </c>
    </row>
    <row r="305">
      <c r="C305" s="4" t="n"/>
      <c r="D305" s="4" t="n"/>
      <c r="E305" s="5">
        <f>IF(AND(ISNUMBER(C305),ISNUMBER(D305)),D305-C305,"")</f>
        <v/>
      </c>
      <c r="I305" s="6" t="n"/>
      <c r="J305" s="6" t="n"/>
      <c r="K305" s="7">
        <f>IF(ISNUMBER(I305),I305-N(J305),"")</f>
        <v/>
      </c>
      <c r="M305" s="5">
        <f>IF(OR(B305="",L305="Cancelada",NOT(ISNUMBER(C305)),NOT(ISNUMBER(D305))),"",IF(D305&lt;=C305,"REVISAR FECHAS",IF(COUNTIFS($B$2:$B$501,B305,$C$2:$C$501,"&lt;"&amp;D305,$D$2:$D$501,"&gt;"&amp;C305,$L$2:$L$501,"&lt;&gt;Cancelada")&gt;1,"SUPERPUESTA","")))</f>
        <v/>
      </c>
    </row>
    <row r="306">
      <c r="C306" s="4" t="n"/>
      <c r="D306" s="4" t="n"/>
      <c r="E306" s="5">
        <f>IF(AND(ISNUMBER(C306),ISNUMBER(D306)),D306-C306,"")</f>
        <v/>
      </c>
      <c r="I306" s="6" t="n"/>
      <c r="J306" s="6" t="n"/>
      <c r="K306" s="7">
        <f>IF(ISNUMBER(I306),I306-N(J306),"")</f>
        <v/>
      </c>
      <c r="M306" s="5">
        <f>IF(OR(B306="",L306="Cancelada",NOT(ISNUMBER(C306)),NOT(ISNUMBER(D306))),"",IF(D306&lt;=C306,"REVISAR FECHAS",IF(COUNTIFS($B$2:$B$501,B306,$C$2:$C$501,"&lt;"&amp;D306,$D$2:$D$501,"&gt;"&amp;C306,$L$2:$L$501,"&lt;&gt;Cancelada")&gt;1,"SUPERPUESTA","")))</f>
        <v/>
      </c>
    </row>
    <row r="307">
      <c r="C307" s="4" t="n"/>
      <c r="D307" s="4" t="n"/>
      <c r="E307" s="5">
        <f>IF(AND(ISNUMBER(C307),ISNUMBER(D307)),D307-C307,"")</f>
        <v/>
      </c>
      <c r="I307" s="6" t="n"/>
      <c r="J307" s="6" t="n"/>
      <c r="K307" s="7">
        <f>IF(ISNUMBER(I307),I307-N(J307),"")</f>
        <v/>
      </c>
      <c r="M307" s="5">
        <f>IF(OR(B307="",L307="Cancelada",NOT(ISNUMBER(C307)),NOT(ISNUMBER(D307))),"",IF(D307&lt;=C307,"REVISAR FECHAS",IF(COUNTIFS($B$2:$B$501,B307,$C$2:$C$501,"&lt;"&amp;D307,$D$2:$D$501,"&gt;"&amp;C307,$L$2:$L$501,"&lt;&gt;Cancelada")&gt;1,"SUPERPUESTA","")))</f>
        <v/>
      </c>
    </row>
    <row r="308">
      <c r="C308" s="4" t="n"/>
      <c r="D308" s="4" t="n"/>
      <c r="E308" s="5">
        <f>IF(AND(ISNUMBER(C308),ISNUMBER(D308)),D308-C308,"")</f>
        <v/>
      </c>
      <c r="I308" s="6" t="n"/>
      <c r="J308" s="6" t="n"/>
      <c r="K308" s="7">
        <f>IF(ISNUMBER(I308),I308-N(J308),"")</f>
        <v/>
      </c>
      <c r="M308" s="5">
        <f>IF(OR(B308="",L308="Cancelada",NOT(ISNUMBER(C308)),NOT(ISNUMBER(D308))),"",IF(D308&lt;=C308,"REVISAR FECHAS",IF(COUNTIFS($B$2:$B$501,B308,$C$2:$C$501,"&lt;"&amp;D308,$D$2:$D$501,"&gt;"&amp;C308,$L$2:$L$501,"&lt;&gt;Cancelada")&gt;1,"SUPERPUESTA","")))</f>
        <v/>
      </c>
    </row>
    <row r="309">
      <c r="C309" s="4" t="n"/>
      <c r="D309" s="4" t="n"/>
      <c r="E309" s="5">
        <f>IF(AND(ISNUMBER(C309),ISNUMBER(D309)),D309-C309,"")</f>
        <v/>
      </c>
      <c r="I309" s="6" t="n"/>
      <c r="J309" s="6" t="n"/>
      <c r="K309" s="7">
        <f>IF(ISNUMBER(I309),I309-N(J309),"")</f>
        <v/>
      </c>
      <c r="M309" s="5">
        <f>IF(OR(B309="",L309="Cancelada",NOT(ISNUMBER(C309)),NOT(ISNUMBER(D309))),"",IF(D309&lt;=C309,"REVISAR FECHAS",IF(COUNTIFS($B$2:$B$501,B309,$C$2:$C$501,"&lt;"&amp;D309,$D$2:$D$501,"&gt;"&amp;C309,$L$2:$L$501,"&lt;&gt;Cancelada")&gt;1,"SUPERPUESTA","")))</f>
        <v/>
      </c>
    </row>
    <row r="310">
      <c r="C310" s="4" t="n"/>
      <c r="D310" s="4" t="n"/>
      <c r="E310" s="5">
        <f>IF(AND(ISNUMBER(C310),ISNUMBER(D310)),D310-C310,"")</f>
        <v/>
      </c>
      <c r="I310" s="6" t="n"/>
      <c r="J310" s="6" t="n"/>
      <c r="K310" s="7">
        <f>IF(ISNUMBER(I310),I310-N(J310),"")</f>
        <v/>
      </c>
      <c r="M310" s="5">
        <f>IF(OR(B310="",L310="Cancelada",NOT(ISNUMBER(C310)),NOT(ISNUMBER(D310))),"",IF(D310&lt;=C310,"REVISAR FECHAS",IF(COUNTIFS($B$2:$B$501,B310,$C$2:$C$501,"&lt;"&amp;D310,$D$2:$D$501,"&gt;"&amp;C310,$L$2:$L$501,"&lt;&gt;Cancelada")&gt;1,"SUPERPUESTA","")))</f>
        <v/>
      </c>
    </row>
    <row r="311">
      <c r="C311" s="4" t="n"/>
      <c r="D311" s="4" t="n"/>
      <c r="E311" s="5">
        <f>IF(AND(ISNUMBER(C311),ISNUMBER(D311)),D311-C311,"")</f>
        <v/>
      </c>
      <c r="I311" s="6" t="n"/>
      <c r="J311" s="6" t="n"/>
      <c r="K311" s="7">
        <f>IF(ISNUMBER(I311),I311-N(J311),"")</f>
        <v/>
      </c>
      <c r="M311" s="5">
        <f>IF(OR(B311="",L311="Cancelada",NOT(ISNUMBER(C311)),NOT(ISNUMBER(D311))),"",IF(D311&lt;=C311,"REVISAR FECHAS",IF(COUNTIFS($B$2:$B$501,B311,$C$2:$C$501,"&lt;"&amp;D311,$D$2:$D$501,"&gt;"&amp;C311,$L$2:$L$501,"&lt;&gt;Cancelada")&gt;1,"SUPERPUESTA","")))</f>
        <v/>
      </c>
    </row>
    <row r="312">
      <c r="C312" s="4" t="n"/>
      <c r="D312" s="4" t="n"/>
      <c r="E312" s="5">
        <f>IF(AND(ISNUMBER(C312),ISNUMBER(D312)),D312-C312,"")</f>
        <v/>
      </c>
      <c r="I312" s="6" t="n"/>
      <c r="J312" s="6" t="n"/>
      <c r="K312" s="7">
        <f>IF(ISNUMBER(I312),I312-N(J312),"")</f>
        <v/>
      </c>
      <c r="M312" s="5">
        <f>IF(OR(B312="",L312="Cancelada",NOT(ISNUMBER(C312)),NOT(ISNUMBER(D312))),"",IF(D312&lt;=C312,"REVISAR FECHAS",IF(COUNTIFS($B$2:$B$501,B312,$C$2:$C$501,"&lt;"&amp;D312,$D$2:$D$501,"&gt;"&amp;C312,$L$2:$L$501,"&lt;&gt;Cancelada")&gt;1,"SUPERPUESTA","")))</f>
        <v/>
      </c>
    </row>
    <row r="313">
      <c r="C313" s="4" t="n"/>
      <c r="D313" s="4" t="n"/>
      <c r="E313" s="5">
        <f>IF(AND(ISNUMBER(C313),ISNUMBER(D313)),D313-C313,"")</f>
        <v/>
      </c>
      <c r="I313" s="6" t="n"/>
      <c r="J313" s="6" t="n"/>
      <c r="K313" s="7">
        <f>IF(ISNUMBER(I313),I313-N(J313),"")</f>
        <v/>
      </c>
      <c r="M313" s="5">
        <f>IF(OR(B313="",L313="Cancelada",NOT(ISNUMBER(C313)),NOT(ISNUMBER(D313))),"",IF(D313&lt;=C313,"REVISAR FECHAS",IF(COUNTIFS($B$2:$B$501,B313,$C$2:$C$501,"&lt;"&amp;D313,$D$2:$D$501,"&gt;"&amp;C313,$L$2:$L$501,"&lt;&gt;Cancelada")&gt;1,"SUPERPUESTA","")))</f>
        <v/>
      </c>
    </row>
    <row r="314">
      <c r="C314" s="4" t="n"/>
      <c r="D314" s="4" t="n"/>
      <c r="E314" s="5">
        <f>IF(AND(ISNUMBER(C314),ISNUMBER(D314)),D314-C314,"")</f>
        <v/>
      </c>
      <c r="I314" s="6" t="n"/>
      <c r="J314" s="6" t="n"/>
      <c r="K314" s="7">
        <f>IF(ISNUMBER(I314),I314-N(J314),"")</f>
        <v/>
      </c>
      <c r="M314" s="5">
        <f>IF(OR(B314="",L314="Cancelada",NOT(ISNUMBER(C314)),NOT(ISNUMBER(D314))),"",IF(D314&lt;=C314,"REVISAR FECHAS",IF(COUNTIFS($B$2:$B$501,B314,$C$2:$C$501,"&lt;"&amp;D314,$D$2:$D$501,"&gt;"&amp;C314,$L$2:$L$501,"&lt;&gt;Cancelada")&gt;1,"SUPERPUESTA","")))</f>
        <v/>
      </c>
    </row>
    <row r="315">
      <c r="C315" s="4" t="n"/>
      <c r="D315" s="4" t="n"/>
      <c r="E315" s="5">
        <f>IF(AND(ISNUMBER(C315),ISNUMBER(D315)),D315-C315,"")</f>
        <v/>
      </c>
      <c r="I315" s="6" t="n"/>
      <c r="J315" s="6" t="n"/>
      <c r="K315" s="7">
        <f>IF(ISNUMBER(I315),I315-N(J315),"")</f>
        <v/>
      </c>
      <c r="M315" s="5">
        <f>IF(OR(B315="",L315="Cancelada",NOT(ISNUMBER(C315)),NOT(ISNUMBER(D315))),"",IF(D315&lt;=C315,"REVISAR FECHAS",IF(COUNTIFS($B$2:$B$501,B315,$C$2:$C$501,"&lt;"&amp;D315,$D$2:$D$501,"&gt;"&amp;C315,$L$2:$L$501,"&lt;&gt;Cancelada")&gt;1,"SUPERPUESTA","")))</f>
        <v/>
      </c>
    </row>
    <row r="316">
      <c r="C316" s="4" t="n"/>
      <c r="D316" s="4" t="n"/>
      <c r="E316" s="5">
        <f>IF(AND(ISNUMBER(C316),ISNUMBER(D316)),D316-C316,"")</f>
        <v/>
      </c>
      <c r="I316" s="6" t="n"/>
      <c r="J316" s="6" t="n"/>
      <c r="K316" s="7">
        <f>IF(ISNUMBER(I316),I316-N(J316),"")</f>
        <v/>
      </c>
      <c r="M316" s="5">
        <f>IF(OR(B316="",L316="Cancelada",NOT(ISNUMBER(C316)),NOT(ISNUMBER(D316))),"",IF(D316&lt;=C316,"REVISAR FECHAS",IF(COUNTIFS($B$2:$B$501,B316,$C$2:$C$501,"&lt;"&amp;D316,$D$2:$D$501,"&gt;"&amp;C316,$L$2:$L$501,"&lt;&gt;Cancelada")&gt;1,"SUPERPUESTA","")))</f>
        <v/>
      </c>
    </row>
    <row r="317">
      <c r="C317" s="4" t="n"/>
      <c r="D317" s="4" t="n"/>
      <c r="E317" s="5">
        <f>IF(AND(ISNUMBER(C317),ISNUMBER(D317)),D317-C317,"")</f>
        <v/>
      </c>
      <c r="I317" s="6" t="n"/>
      <c r="J317" s="6" t="n"/>
      <c r="K317" s="7">
        <f>IF(ISNUMBER(I317),I317-N(J317),"")</f>
        <v/>
      </c>
      <c r="M317" s="5">
        <f>IF(OR(B317="",L317="Cancelada",NOT(ISNUMBER(C317)),NOT(ISNUMBER(D317))),"",IF(D317&lt;=C317,"REVISAR FECHAS",IF(COUNTIFS($B$2:$B$501,B317,$C$2:$C$501,"&lt;"&amp;D317,$D$2:$D$501,"&gt;"&amp;C317,$L$2:$L$501,"&lt;&gt;Cancelada")&gt;1,"SUPERPUESTA","")))</f>
        <v/>
      </c>
    </row>
    <row r="318">
      <c r="C318" s="4" t="n"/>
      <c r="D318" s="4" t="n"/>
      <c r="E318" s="5">
        <f>IF(AND(ISNUMBER(C318),ISNUMBER(D318)),D318-C318,"")</f>
        <v/>
      </c>
      <c r="I318" s="6" t="n"/>
      <c r="J318" s="6" t="n"/>
      <c r="K318" s="7">
        <f>IF(ISNUMBER(I318),I318-N(J318),"")</f>
        <v/>
      </c>
      <c r="M318" s="5">
        <f>IF(OR(B318="",L318="Cancelada",NOT(ISNUMBER(C318)),NOT(ISNUMBER(D318))),"",IF(D318&lt;=C318,"REVISAR FECHAS",IF(COUNTIFS($B$2:$B$501,B318,$C$2:$C$501,"&lt;"&amp;D318,$D$2:$D$501,"&gt;"&amp;C318,$L$2:$L$501,"&lt;&gt;Cancelada")&gt;1,"SUPERPUESTA","")))</f>
        <v/>
      </c>
    </row>
    <row r="319">
      <c r="C319" s="4" t="n"/>
      <c r="D319" s="4" t="n"/>
      <c r="E319" s="5">
        <f>IF(AND(ISNUMBER(C319),ISNUMBER(D319)),D319-C319,"")</f>
        <v/>
      </c>
      <c r="I319" s="6" t="n"/>
      <c r="J319" s="6" t="n"/>
      <c r="K319" s="7">
        <f>IF(ISNUMBER(I319),I319-N(J319),"")</f>
        <v/>
      </c>
      <c r="M319" s="5">
        <f>IF(OR(B319="",L319="Cancelada",NOT(ISNUMBER(C319)),NOT(ISNUMBER(D319))),"",IF(D319&lt;=C319,"REVISAR FECHAS",IF(COUNTIFS($B$2:$B$501,B319,$C$2:$C$501,"&lt;"&amp;D319,$D$2:$D$501,"&gt;"&amp;C319,$L$2:$L$501,"&lt;&gt;Cancelada")&gt;1,"SUPERPUESTA","")))</f>
        <v/>
      </c>
    </row>
    <row r="320">
      <c r="C320" s="4" t="n"/>
      <c r="D320" s="4" t="n"/>
      <c r="E320" s="5">
        <f>IF(AND(ISNUMBER(C320),ISNUMBER(D320)),D320-C320,"")</f>
        <v/>
      </c>
      <c r="I320" s="6" t="n"/>
      <c r="J320" s="6" t="n"/>
      <c r="K320" s="7">
        <f>IF(ISNUMBER(I320),I320-N(J320),"")</f>
        <v/>
      </c>
      <c r="M320" s="5">
        <f>IF(OR(B320="",L320="Cancelada",NOT(ISNUMBER(C320)),NOT(ISNUMBER(D320))),"",IF(D320&lt;=C320,"REVISAR FECHAS",IF(COUNTIFS($B$2:$B$501,B320,$C$2:$C$501,"&lt;"&amp;D320,$D$2:$D$501,"&gt;"&amp;C320,$L$2:$L$501,"&lt;&gt;Cancelada")&gt;1,"SUPERPUESTA","")))</f>
        <v/>
      </c>
    </row>
    <row r="321">
      <c r="C321" s="4" t="n"/>
      <c r="D321" s="4" t="n"/>
      <c r="E321" s="5">
        <f>IF(AND(ISNUMBER(C321),ISNUMBER(D321)),D321-C321,"")</f>
        <v/>
      </c>
      <c r="I321" s="6" t="n"/>
      <c r="J321" s="6" t="n"/>
      <c r="K321" s="7">
        <f>IF(ISNUMBER(I321),I321-N(J321),"")</f>
        <v/>
      </c>
      <c r="M321" s="5">
        <f>IF(OR(B321="",L321="Cancelada",NOT(ISNUMBER(C321)),NOT(ISNUMBER(D321))),"",IF(D321&lt;=C321,"REVISAR FECHAS",IF(COUNTIFS($B$2:$B$501,B321,$C$2:$C$501,"&lt;"&amp;D321,$D$2:$D$501,"&gt;"&amp;C321,$L$2:$L$501,"&lt;&gt;Cancelada")&gt;1,"SUPERPUESTA","")))</f>
        <v/>
      </c>
    </row>
    <row r="322">
      <c r="C322" s="4" t="n"/>
      <c r="D322" s="4" t="n"/>
      <c r="E322" s="5">
        <f>IF(AND(ISNUMBER(C322),ISNUMBER(D322)),D322-C322,"")</f>
        <v/>
      </c>
      <c r="I322" s="6" t="n"/>
      <c r="J322" s="6" t="n"/>
      <c r="K322" s="7">
        <f>IF(ISNUMBER(I322),I322-N(J322),"")</f>
        <v/>
      </c>
      <c r="M322" s="5">
        <f>IF(OR(B322="",L322="Cancelada",NOT(ISNUMBER(C322)),NOT(ISNUMBER(D322))),"",IF(D322&lt;=C322,"REVISAR FECHAS",IF(COUNTIFS($B$2:$B$501,B322,$C$2:$C$501,"&lt;"&amp;D322,$D$2:$D$501,"&gt;"&amp;C322,$L$2:$L$501,"&lt;&gt;Cancelada")&gt;1,"SUPERPUESTA","")))</f>
        <v/>
      </c>
    </row>
    <row r="323">
      <c r="C323" s="4" t="n"/>
      <c r="D323" s="4" t="n"/>
      <c r="E323" s="5">
        <f>IF(AND(ISNUMBER(C323),ISNUMBER(D323)),D323-C323,"")</f>
        <v/>
      </c>
      <c r="I323" s="6" t="n"/>
      <c r="J323" s="6" t="n"/>
      <c r="K323" s="7">
        <f>IF(ISNUMBER(I323),I323-N(J323),"")</f>
        <v/>
      </c>
      <c r="M323" s="5">
        <f>IF(OR(B323="",L323="Cancelada",NOT(ISNUMBER(C323)),NOT(ISNUMBER(D323))),"",IF(D323&lt;=C323,"REVISAR FECHAS",IF(COUNTIFS($B$2:$B$501,B323,$C$2:$C$501,"&lt;"&amp;D323,$D$2:$D$501,"&gt;"&amp;C323,$L$2:$L$501,"&lt;&gt;Cancelada")&gt;1,"SUPERPUESTA","")))</f>
        <v/>
      </c>
    </row>
    <row r="324">
      <c r="C324" s="4" t="n"/>
      <c r="D324" s="4" t="n"/>
      <c r="E324" s="5">
        <f>IF(AND(ISNUMBER(C324),ISNUMBER(D324)),D324-C324,"")</f>
        <v/>
      </c>
      <c r="I324" s="6" t="n"/>
      <c r="J324" s="6" t="n"/>
      <c r="K324" s="7">
        <f>IF(ISNUMBER(I324),I324-N(J324),"")</f>
        <v/>
      </c>
      <c r="M324" s="5">
        <f>IF(OR(B324="",L324="Cancelada",NOT(ISNUMBER(C324)),NOT(ISNUMBER(D324))),"",IF(D324&lt;=C324,"REVISAR FECHAS",IF(COUNTIFS($B$2:$B$501,B324,$C$2:$C$501,"&lt;"&amp;D324,$D$2:$D$501,"&gt;"&amp;C324,$L$2:$L$501,"&lt;&gt;Cancelada")&gt;1,"SUPERPUESTA","")))</f>
        <v/>
      </c>
    </row>
    <row r="325">
      <c r="C325" s="4" t="n"/>
      <c r="D325" s="4" t="n"/>
      <c r="E325" s="5">
        <f>IF(AND(ISNUMBER(C325),ISNUMBER(D325)),D325-C325,"")</f>
        <v/>
      </c>
      <c r="I325" s="6" t="n"/>
      <c r="J325" s="6" t="n"/>
      <c r="K325" s="7">
        <f>IF(ISNUMBER(I325),I325-N(J325),"")</f>
        <v/>
      </c>
      <c r="M325" s="5">
        <f>IF(OR(B325="",L325="Cancelada",NOT(ISNUMBER(C325)),NOT(ISNUMBER(D325))),"",IF(D325&lt;=C325,"REVISAR FECHAS",IF(COUNTIFS($B$2:$B$501,B325,$C$2:$C$501,"&lt;"&amp;D325,$D$2:$D$501,"&gt;"&amp;C325,$L$2:$L$501,"&lt;&gt;Cancelada")&gt;1,"SUPERPUESTA","")))</f>
        <v/>
      </c>
    </row>
    <row r="326">
      <c r="C326" s="4" t="n"/>
      <c r="D326" s="4" t="n"/>
      <c r="E326" s="5">
        <f>IF(AND(ISNUMBER(C326),ISNUMBER(D326)),D326-C326,"")</f>
        <v/>
      </c>
      <c r="I326" s="6" t="n"/>
      <c r="J326" s="6" t="n"/>
      <c r="K326" s="7">
        <f>IF(ISNUMBER(I326),I326-N(J326),"")</f>
        <v/>
      </c>
      <c r="M326" s="5">
        <f>IF(OR(B326="",L326="Cancelada",NOT(ISNUMBER(C326)),NOT(ISNUMBER(D326))),"",IF(D326&lt;=C326,"REVISAR FECHAS",IF(COUNTIFS($B$2:$B$501,B326,$C$2:$C$501,"&lt;"&amp;D326,$D$2:$D$501,"&gt;"&amp;C326,$L$2:$L$501,"&lt;&gt;Cancelada")&gt;1,"SUPERPUESTA","")))</f>
        <v/>
      </c>
    </row>
    <row r="327">
      <c r="C327" s="4" t="n"/>
      <c r="D327" s="4" t="n"/>
      <c r="E327" s="5">
        <f>IF(AND(ISNUMBER(C327),ISNUMBER(D327)),D327-C327,"")</f>
        <v/>
      </c>
      <c r="I327" s="6" t="n"/>
      <c r="J327" s="6" t="n"/>
      <c r="K327" s="7">
        <f>IF(ISNUMBER(I327),I327-N(J327),"")</f>
        <v/>
      </c>
      <c r="M327" s="5">
        <f>IF(OR(B327="",L327="Cancelada",NOT(ISNUMBER(C327)),NOT(ISNUMBER(D327))),"",IF(D327&lt;=C327,"REVISAR FECHAS",IF(COUNTIFS($B$2:$B$501,B327,$C$2:$C$501,"&lt;"&amp;D327,$D$2:$D$501,"&gt;"&amp;C327,$L$2:$L$501,"&lt;&gt;Cancelada")&gt;1,"SUPERPUESTA","")))</f>
        <v/>
      </c>
    </row>
    <row r="328">
      <c r="C328" s="4" t="n"/>
      <c r="D328" s="4" t="n"/>
      <c r="E328" s="5">
        <f>IF(AND(ISNUMBER(C328),ISNUMBER(D328)),D328-C328,"")</f>
        <v/>
      </c>
      <c r="I328" s="6" t="n"/>
      <c r="J328" s="6" t="n"/>
      <c r="K328" s="7">
        <f>IF(ISNUMBER(I328),I328-N(J328),"")</f>
        <v/>
      </c>
      <c r="M328" s="5">
        <f>IF(OR(B328="",L328="Cancelada",NOT(ISNUMBER(C328)),NOT(ISNUMBER(D328))),"",IF(D328&lt;=C328,"REVISAR FECHAS",IF(COUNTIFS($B$2:$B$501,B328,$C$2:$C$501,"&lt;"&amp;D328,$D$2:$D$501,"&gt;"&amp;C328,$L$2:$L$501,"&lt;&gt;Cancelada")&gt;1,"SUPERPUESTA","")))</f>
        <v/>
      </c>
    </row>
    <row r="329">
      <c r="C329" s="4" t="n"/>
      <c r="D329" s="4" t="n"/>
      <c r="E329" s="5">
        <f>IF(AND(ISNUMBER(C329),ISNUMBER(D329)),D329-C329,"")</f>
        <v/>
      </c>
      <c r="I329" s="6" t="n"/>
      <c r="J329" s="6" t="n"/>
      <c r="K329" s="7">
        <f>IF(ISNUMBER(I329),I329-N(J329),"")</f>
        <v/>
      </c>
      <c r="M329" s="5">
        <f>IF(OR(B329="",L329="Cancelada",NOT(ISNUMBER(C329)),NOT(ISNUMBER(D329))),"",IF(D329&lt;=C329,"REVISAR FECHAS",IF(COUNTIFS($B$2:$B$501,B329,$C$2:$C$501,"&lt;"&amp;D329,$D$2:$D$501,"&gt;"&amp;C329,$L$2:$L$501,"&lt;&gt;Cancelada")&gt;1,"SUPERPUESTA","")))</f>
        <v/>
      </c>
    </row>
    <row r="330">
      <c r="C330" s="4" t="n"/>
      <c r="D330" s="4" t="n"/>
      <c r="E330" s="5">
        <f>IF(AND(ISNUMBER(C330),ISNUMBER(D330)),D330-C330,"")</f>
        <v/>
      </c>
      <c r="I330" s="6" t="n"/>
      <c r="J330" s="6" t="n"/>
      <c r="K330" s="7">
        <f>IF(ISNUMBER(I330),I330-N(J330),"")</f>
        <v/>
      </c>
      <c r="M330" s="5">
        <f>IF(OR(B330="",L330="Cancelada",NOT(ISNUMBER(C330)),NOT(ISNUMBER(D330))),"",IF(D330&lt;=C330,"REVISAR FECHAS",IF(COUNTIFS($B$2:$B$501,B330,$C$2:$C$501,"&lt;"&amp;D330,$D$2:$D$501,"&gt;"&amp;C330,$L$2:$L$501,"&lt;&gt;Cancelada")&gt;1,"SUPERPUESTA","")))</f>
        <v/>
      </c>
    </row>
    <row r="331">
      <c r="C331" s="4" t="n"/>
      <c r="D331" s="4" t="n"/>
      <c r="E331" s="5">
        <f>IF(AND(ISNUMBER(C331),ISNUMBER(D331)),D331-C331,"")</f>
        <v/>
      </c>
      <c r="I331" s="6" t="n"/>
      <c r="J331" s="6" t="n"/>
      <c r="K331" s="7">
        <f>IF(ISNUMBER(I331),I331-N(J331),"")</f>
        <v/>
      </c>
      <c r="M331" s="5">
        <f>IF(OR(B331="",L331="Cancelada",NOT(ISNUMBER(C331)),NOT(ISNUMBER(D331))),"",IF(D331&lt;=C331,"REVISAR FECHAS",IF(COUNTIFS($B$2:$B$501,B331,$C$2:$C$501,"&lt;"&amp;D331,$D$2:$D$501,"&gt;"&amp;C331,$L$2:$L$501,"&lt;&gt;Cancelada")&gt;1,"SUPERPUESTA","")))</f>
        <v/>
      </c>
    </row>
    <row r="332">
      <c r="C332" s="4" t="n"/>
      <c r="D332" s="4" t="n"/>
      <c r="E332" s="5">
        <f>IF(AND(ISNUMBER(C332),ISNUMBER(D332)),D332-C332,"")</f>
        <v/>
      </c>
      <c r="I332" s="6" t="n"/>
      <c r="J332" s="6" t="n"/>
      <c r="K332" s="7">
        <f>IF(ISNUMBER(I332),I332-N(J332),"")</f>
        <v/>
      </c>
      <c r="M332" s="5">
        <f>IF(OR(B332="",L332="Cancelada",NOT(ISNUMBER(C332)),NOT(ISNUMBER(D332))),"",IF(D332&lt;=C332,"REVISAR FECHAS",IF(COUNTIFS($B$2:$B$501,B332,$C$2:$C$501,"&lt;"&amp;D332,$D$2:$D$501,"&gt;"&amp;C332,$L$2:$L$501,"&lt;&gt;Cancelada")&gt;1,"SUPERPUESTA","")))</f>
        <v/>
      </c>
    </row>
    <row r="333">
      <c r="C333" s="4" t="n"/>
      <c r="D333" s="4" t="n"/>
      <c r="E333" s="5">
        <f>IF(AND(ISNUMBER(C333),ISNUMBER(D333)),D333-C333,"")</f>
        <v/>
      </c>
      <c r="I333" s="6" t="n"/>
      <c r="J333" s="6" t="n"/>
      <c r="K333" s="7">
        <f>IF(ISNUMBER(I333),I333-N(J333),"")</f>
        <v/>
      </c>
      <c r="M333" s="5">
        <f>IF(OR(B333="",L333="Cancelada",NOT(ISNUMBER(C333)),NOT(ISNUMBER(D333))),"",IF(D333&lt;=C333,"REVISAR FECHAS",IF(COUNTIFS($B$2:$B$501,B333,$C$2:$C$501,"&lt;"&amp;D333,$D$2:$D$501,"&gt;"&amp;C333,$L$2:$L$501,"&lt;&gt;Cancelada")&gt;1,"SUPERPUESTA","")))</f>
        <v/>
      </c>
    </row>
    <row r="334">
      <c r="C334" s="4" t="n"/>
      <c r="D334" s="4" t="n"/>
      <c r="E334" s="5">
        <f>IF(AND(ISNUMBER(C334),ISNUMBER(D334)),D334-C334,"")</f>
        <v/>
      </c>
      <c r="I334" s="6" t="n"/>
      <c r="J334" s="6" t="n"/>
      <c r="K334" s="7">
        <f>IF(ISNUMBER(I334),I334-N(J334),"")</f>
        <v/>
      </c>
      <c r="M334" s="5">
        <f>IF(OR(B334="",L334="Cancelada",NOT(ISNUMBER(C334)),NOT(ISNUMBER(D334))),"",IF(D334&lt;=C334,"REVISAR FECHAS",IF(COUNTIFS($B$2:$B$501,B334,$C$2:$C$501,"&lt;"&amp;D334,$D$2:$D$501,"&gt;"&amp;C334,$L$2:$L$501,"&lt;&gt;Cancelada")&gt;1,"SUPERPUESTA","")))</f>
        <v/>
      </c>
    </row>
    <row r="335">
      <c r="C335" s="4" t="n"/>
      <c r="D335" s="4" t="n"/>
      <c r="E335" s="5">
        <f>IF(AND(ISNUMBER(C335),ISNUMBER(D335)),D335-C335,"")</f>
        <v/>
      </c>
      <c r="I335" s="6" t="n"/>
      <c r="J335" s="6" t="n"/>
      <c r="K335" s="7">
        <f>IF(ISNUMBER(I335),I335-N(J335),"")</f>
        <v/>
      </c>
      <c r="M335" s="5">
        <f>IF(OR(B335="",L335="Cancelada",NOT(ISNUMBER(C335)),NOT(ISNUMBER(D335))),"",IF(D335&lt;=C335,"REVISAR FECHAS",IF(COUNTIFS($B$2:$B$501,B335,$C$2:$C$501,"&lt;"&amp;D335,$D$2:$D$501,"&gt;"&amp;C335,$L$2:$L$501,"&lt;&gt;Cancelada")&gt;1,"SUPERPUESTA","")))</f>
        <v/>
      </c>
    </row>
    <row r="336">
      <c r="C336" s="4" t="n"/>
      <c r="D336" s="4" t="n"/>
      <c r="E336" s="5">
        <f>IF(AND(ISNUMBER(C336),ISNUMBER(D336)),D336-C336,"")</f>
        <v/>
      </c>
      <c r="I336" s="6" t="n"/>
      <c r="J336" s="6" t="n"/>
      <c r="K336" s="7">
        <f>IF(ISNUMBER(I336),I336-N(J336),"")</f>
        <v/>
      </c>
      <c r="M336" s="5">
        <f>IF(OR(B336="",L336="Cancelada",NOT(ISNUMBER(C336)),NOT(ISNUMBER(D336))),"",IF(D336&lt;=C336,"REVISAR FECHAS",IF(COUNTIFS($B$2:$B$501,B336,$C$2:$C$501,"&lt;"&amp;D336,$D$2:$D$501,"&gt;"&amp;C336,$L$2:$L$501,"&lt;&gt;Cancelada")&gt;1,"SUPERPUESTA","")))</f>
        <v/>
      </c>
    </row>
    <row r="337">
      <c r="C337" s="4" t="n"/>
      <c r="D337" s="4" t="n"/>
      <c r="E337" s="5">
        <f>IF(AND(ISNUMBER(C337),ISNUMBER(D337)),D337-C337,"")</f>
        <v/>
      </c>
      <c r="I337" s="6" t="n"/>
      <c r="J337" s="6" t="n"/>
      <c r="K337" s="7">
        <f>IF(ISNUMBER(I337),I337-N(J337),"")</f>
        <v/>
      </c>
      <c r="M337" s="5">
        <f>IF(OR(B337="",L337="Cancelada",NOT(ISNUMBER(C337)),NOT(ISNUMBER(D337))),"",IF(D337&lt;=C337,"REVISAR FECHAS",IF(COUNTIFS($B$2:$B$501,B337,$C$2:$C$501,"&lt;"&amp;D337,$D$2:$D$501,"&gt;"&amp;C337,$L$2:$L$501,"&lt;&gt;Cancelada")&gt;1,"SUPERPUESTA","")))</f>
        <v/>
      </c>
    </row>
    <row r="338">
      <c r="C338" s="4" t="n"/>
      <c r="D338" s="4" t="n"/>
      <c r="E338" s="5">
        <f>IF(AND(ISNUMBER(C338),ISNUMBER(D338)),D338-C338,"")</f>
        <v/>
      </c>
      <c r="I338" s="6" t="n"/>
      <c r="J338" s="6" t="n"/>
      <c r="K338" s="7">
        <f>IF(ISNUMBER(I338),I338-N(J338),"")</f>
        <v/>
      </c>
      <c r="M338" s="5">
        <f>IF(OR(B338="",L338="Cancelada",NOT(ISNUMBER(C338)),NOT(ISNUMBER(D338))),"",IF(D338&lt;=C338,"REVISAR FECHAS",IF(COUNTIFS($B$2:$B$501,B338,$C$2:$C$501,"&lt;"&amp;D338,$D$2:$D$501,"&gt;"&amp;C338,$L$2:$L$501,"&lt;&gt;Cancelada")&gt;1,"SUPERPUESTA","")))</f>
        <v/>
      </c>
    </row>
    <row r="339">
      <c r="C339" s="4" t="n"/>
      <c r="D339" s="4" t="n"/>
      <c r="E339" s="5">
        <f>IF(AND(ISNUMBER(C339),ISNUMBER(D339)),D339-C339,"")</f>
        <v/>
      </c>
      <c r="I339" s="6" t="n"/>
      <c r="J339" s="6" t="n"/>
      <c r="K339" s="7">
        <f>IF(ISNUMBER(I339),I339-N(J339),"")</f>
        <v/>
      </c>
      <c r="M339" s="5">
        <f>IF(OR(B339="",L339="Cancelada",NOT(ISNUMBER(C339)),NOT(ISNUMBER(D339))),"",IF(D339&lt;=C339,"REVISAR FECHAS",IF(COUNTIFS($B$2:$B$501,B339,$C$2:$C$501,"&lt;"&amp;D339,$D$2:$D$501,"&gt;"&amp;C339,$L$2:$L$501,"&lt;&gt;Cancelada")&gt;1,"SUPERPUESTA","")))</f>
        <v/>
      </c>
    </row>
    <row r="340">
      <c r="C340" s="4" t="n"/>
      <c r="D340" s="4" t="n"/>
      <c r="E340" s="5">
        <f>IF(AND(ISNUMBER(C340),ISNUMBER(D340)),D340-C340,"")</f>
        <v/>
      </c>
      <c r="I340" s="6" t="n"/>
      <c r="J340" s="6" t="n"/>
      <c r="K340" s="7">
        <f>IF(ISNUMBER(I340),I340-N(J340),"")</f>
        <v/>
      </c>
      <c r="M340" s="5">
        <f>IF(OR(B340="",L340="Cancelada",NOT(ISNUMBER(C340)),NOT(ISNUMBER(D340))),"",IF(D340&lt;=C340,"REVISAR FECHAS",IF(COUNTIFS($B$2:$B$501,B340,$C$2:$C$501,"&lt;"&amp;D340,$D$2:$D$501,"&gt;"&amp;C340,$L$2:$L$501,"&lt;&gt;Cancelada")&gt;1,"SUPERPUESTA","")))</f>
        <v/>
      </c>
    </row>
    <row r="341">
      <c r="C341" s="4" t="n"/>
      <c r="D341" s="4" t="n"/>
      <c r="E341" s="5">
        <f>IF(AND(ISNUMBER(C341),ISNUMBER(D341)),D341-C341,"")</f>
        <v/>
      </c>
      <c r="I341" s="6" t="n"/>
      <c r="J341" s="6" t="n"/>
      <c r="K341" s="7">
        <f>IF(ISNUMBER(I341),I341-N(J341),"")</f>
        <v/>
      </c>
      <c r="M341" s="5">
        <f>IF(OR(B341="",L341="Cancelada",NOT(ISNUMBER(C341)),NOT(ISNUMBER(D341))),"",IF(D341&lt;=C341,"REVISAR FECHAS",IF(COUNTIFS($B$2:$B$501,B341,$C$2:$C$501,"&lt;"&amp;D341,$D$2:$D$501,"&gt;"&amp;C341,$L$2:$L$501,"&lt;&gt;Cancelada")&gt;1,"SUPERPUESTA","")))</f>
        <v/>
      </c>
    </row>
    <row r="342">
      <c r="C342" s="4" t="n"/>
      <c r="D342" s="4" t="n"/>
      <c r="E342" s="5">
        <f>IF(AND(ISNUMBER(C342),ISNUMBER(D342)),D342-C342,"")</f>
        <v/>
      </c>
      <c r="I342" s="6" t="n"/>
      <c r="J342" s="6" t="n"/>
      <c r="K342" s="7">
        <f>IF(ISNUMBER(I342),I342-N(J342),"")</f>
        <v/>
      </c>
      <c r="M342" s="5">
        <f>IF(OR(B342="",L342="Cancelada",NOT(ISNUMBER(C342)),NOT(ISNUMBER(D342))),"",IF(D342&lt;=C342,"REVISAR FECHAS",IF(COUNTIFS($B$2:$B$501,B342,$C$2:$C$501,"&lt;"&amp;D342,$D$2:$D$501,"&gt;"&amp;C342,$L$2:$L$501,"&lt;&gt;Cancelada")&gt;1,"SUPERPUESTA","")))</f>
        <v/>
      </c>
    </row>
    <row r="343">
      <c r="C343" s="4" t="n"/>
      <c r="D343" s="4" t="n"/>
      <c r="E343" s="5">
        <f>IF(AND(ISNUMBER(C343),ISNUMBER(D343)),D343-C343,"")</f>
        <v/>
      </c>
      <c r="I343" s="6" t="n"/>
      <c r="J343" s="6" t="n"/>
      <c r="K343" s="7">
        <f>IF(ISNUMBER(I343),I343-N(J343),"")</f>
        <v/>
      </c>
      <c r="M343" s="5">
        <f>IF(OR(B343="",L343="Cancelada",NOT(ISNUMBER(C343)),NOT(ISNUMBER(D343))),"",IF(D343&lt;=C343,"REVISAR FECHAS",IF(COUNTIFS($B$2:$B$501,B343,$C$2:$C$501,"&lt;"&amp;D343,$D$2:$D$501,"&gt;"&amp;C343,$L$2:$L$501,"&lt;&gt;Cancelada")&gt;1,"SUPERPUESTA","")))</f>
        <v/>
      </c>
    </row>
    <row r="344">
      <c r="C344" s="4" t="n"/>
      <c r="D344" s="4" t="n"/>
      <c r="E344" s="5">
        <f>IF(AND(ISNUMBER(C344),ISNUMBER(D344)),D344-C344,"")</f>
        <v/>
      </c>
      <c r="I344" s="6" t="n"/>
      <c r="J344" s="6" t="n"/>
      <c r="K344" s="7">
        <f>IF(ISNUMBER(I344),I344-N(J344),"")</f>
        <v/>
      </c>
      <c r="M344" s="5">
        <f>IF(OR(B344="",L344="Cancelada",NOT(ISNUMBER(C344)),NOT(ISNUMBER(D344))),"",IF(D344&lt;=C344,"REVISAR FECHAS",IF(COUNTIFS($B$2:$B$501,B344,$C$2:$C$501,"&lt;"&amp;D344,$D$2:$D$501,"&gt;"&amp;C344,$L$2:$L$501,"&lt;&gt;Cancelada")&gt;1,"SUPERPUESTA","")))</f>
        <v/>
      </c>
    </row>
    <row r="345">
      <c r="C345" s="4" t="n"/>
      <c r="D345" s="4" t="n"/>
      <c r="E345" s="5">
        <f>IF(AND(ISNUMBER(C345),ISNUMBER(D345)),D345-C345,"")</f>
        <v/>
      </c>
      <c r="I345" s="6" t="n"/>
      <c r="J345" s="6" t="n"/>
      <c r="K345" s="7">
        <f>IF(ISNUMBER(I345),I345-N(J345),"")</f>
        <v/>
      </c>
      <c r="M345" s="5">
        <f>IF(OR(B345="",L345="Cancelada",NOT(ISNUMBER(C345)),NOT(ISNUMBER(D345))),"",IF(D345&lt;=C345,"REVISAR FECHAS",IF(COUNTIFS($B$2:$B$501,B345,$C$2:$C$501,"&lt;"&amp;D345,$D$2:$D$501,"&gt;"&amp;C345,$L$2:$L$501,"&lt;&gt;Cancelada")&gt;1,"SUPERPUESTA","")))</f>
        <v/>
      </c>
    </row>
    <row r="346">
      <c r="C346" s="4" t="n"/>
      <c r="D346" s="4" t="n"/>
      <c r="E346" s="5">
        <f>IF(AND(ISNUMBER(C346),ISNUMBER(D346)),D346-C346,"")</f>
        <v/>
      </c>
      <c r="I346" s="6" t="n"/>
      <c r="J346" s="6" t="n"/>
      <c r="K346" s="7">
        <f>IF(ISNUMBER(I346),I346-N(J346),"")</f>
        <v/>
      </c>
      <c r="M346" s="5">
        <f>IF(OR(B346="",L346="Cancelada",NOT(ISNUMBER(C346)),NOT(ISNUMBER(D346))),"",IF(D346&lt;=C346,"REVISAR FECHAS",IF(COUNTIFS($B$2:$B$501,B346,$C$2:$C$501,"&lt;"&amp;D346,$D$2:$D$501,"&gt;"&amp;C346,$L$2:$L$501,"&lt;&gt;Cancelada")&gt;1,"SUPERPUESTA","")))</f>
        <v/>
      </c>
    </row>
    <row r="347">
      <c r="C347" s="4" t="n"/>
      <c r="D347" s="4" t="n"/>
      <c r="E347" s="5">
        <f>IF(AND(ISNUMBER(C347),ISNUMBER(D347)),D347-C347,"")</f>
        <v/>
      </c>
      <c r="I347" s="6" t="n"/>
      <c r="J347" s="6" t="n"/>
      <c r="K347" s="7">
        <f>IF(ISNUMBER(I347),I347-N(J347),"")</f>
        <v/>
      </c>
      <c r="M347" s="5">
        <f>IF(OR(B347="",L347="Cancelada",NOT(ISNUMBER(C347)),NOT(ISNUMBER(D347))),"",IF(D347&lt;=C347,"REVISAR FECHAS",IF(COUNTIFS($B$2:$B$501,B347,$C$2:$C$501,"&lt;"&amp;D347,$D$2:$D$501,"&gt;"&amp;C347,$L$2:$L$501,"&lt;&gt;Cancelada")&gt;1,"SUPERPUESTA","")))</f>
        <v/>
      </c>
    </row>
    <row r="348">
      <c r="C348" s="4" t="n"/>
      <c r="D348" s="4" t="n"/>
      <c r="E348" s="5">
        <f>IF(AND(ISNUMBER(C348),ISNUMBER(D348)),D348-C348,"")</f>
        <v/>
      </c>
      <c r="I348" s="6" t="n"/>
      <c r="J348" s="6" t="n"/>
      <c r="K348" s="7">
        <f>IF(ISNUMBER(I348),I348-N(J348),"")</f>
        <v/>
      </c>
      <c r="M348" s="5">
        <f>IF(OR(B348="",L348="Cancelada",NOT(ISNUMBER(C348)),NOT(ISNUMBER(D348))),"",IF(D348&lt;=C348,"REVISAR FECHAS",IF(COUNTIFS($B$2:$B$501,B348,$C$2:$C$501,"&lt;"&amp;D348,$D$2:$D$501,"&gt;"&amp;C348,$L$2:$L$501,"&lt;&gt;Cancelada")&gt;1,"SUPERPUESTA","")))</f>
        <v/>
      </c>
    </row>
    <row r="349">
      <c r="C349" s="4" t="n"/>
      <c r="D349" s="4" t="n"/>
      <c r="E349" s="5">
        <f>IF(AND(ISNUMBER(C349),ISNUMBER(D349)),D349-C349,"")</f>
        <v/>
      </c>
      <c r="I349" s="6" t="n"/>
      <c r="J349" s="6" t="n"/>
      <c r="K349" s="7">
        <f>IF(ISNUMBER(I349),I349-N(J349),"")</f>
        <v/>
      </c>
      <c r="M349" s="5">
        <f>IF(OR(B349="",L349="Cancelada",NOT(ISNUMBER(C349)),NOT(ISNUMBER(D349))),"",IF(D349&lt;=C349,"REVISAR FECHAS",IF(COUNTIFS($B$2:$B$501,B349,$C$2:$C$501,"&lt;"&amp;D349,$D$2:$D$501,"&gt;"&amp;C349,$L$2:$L$501,"&lt;&gt;Cancelada")&gt;1,"SUPERPUESTA","")))</f>
        <v/>
      </c>
    </row>
    <row r="350">
      <c r="C350" s="4" t="n"/>
      <c r="D350" s="4" t="n"/>
      <c r="E350" s="5">
        <f>IF(AND(ISNUMBER(C350),ISNUMBER(D350)),D350-C350,"")</f>
        <v/>
      </c>
      <c r="I350" s="6" t="n"/>
      <c r="J350" s="6" t="n"/>
      <c r="K350" s="7">
        <f>IF(ISNUMBER(I350),I350-N(J350),"")</f>
        <v/>
      </c>
      <c r="M350" s="5">
        <f>IF(OR(B350="",L350="Cancelada",NOT(ISNUMBER(C350)),NOT(ISNUMBER(D350))),"",IF(D350&lt;=C350,"REVISAR FECHAS",IF(COUNTIFS($B$2:$B$501,B350,$C$2:$C$501,"&lt;"&amp;D350,$D$2:$D$501,"&gt;"&amp;C350,$L$2:$L$501,"&lt;&gt;Cancelada")&gt;1,"SUPERPUESTA","")))</f>
        <v/>
      </c>
    </row>
    <row r="351">
      <c r="C351" s="4" t="n"/>
      <c r="D351" s="4" t="n"/>
      <c r="E351" s="5">
        <f>IF(AND(ISNUMBER(C351),ISNUMBER(D351)),D351-C351,"")</f>
        <v/>
      </c>
      <c r="I351" s="6" t="n"/>
      <c r="J351" s="6" t="n"/>
      <c r="K351" s="7">
        <f>IF(ISNUMBER(I351),I351-N(J351),"")</f>
        <v/>
      </c>
      <c r="M351" s="5">
        <f>IF(OR(B351="",L351="Cancelada",NOT(ISNUMBER(C351)),NOT(ISNUMBER(D351))),"",IF(D351&lt;=C351,"REVISAR FECHAS",IF(COUNTIFS($B$2:$B$501,B351,$C$2:$C$501,"&lt;"&amp;D351,$D$2:$D$501,"&gt;"&amp;C351,$L$2:$L$501,"&lt;&gt;Cancelada")&gt;1,"SUPERPUESTA","")))</f>
        <v/>
      </c>
    </row>
    <row r="352">
      <c r="C352" s="4" t="n"/>
      <c r="D352" s="4" t="n"/>
      <c r="E352" s="5">
        <f>IF(AND(ISNUMBER(C352),ISNUMBER(D352)),D352-C352,"")</f>
        <v/>
      </c>
      <c r="I352" s="6" t="n"/>
      <c r="J352" s="6" t="n"/>
      <c r="K352" s="7">
        <f>IF(ISNUMBER(I352),I352-N(J352),"")</f>
        <v/>
      </c>
      <c r="M352" s="5">
        <f>IF(OR(B352="",L352="Cancelada",NOT(ISNUMBER(C352)),NOT(ISNUMBER(D352))),"",IF(D352&lt;=C352,"REVISAR FECHAS",IF(COUNTIFS($B$2:$B$501,B352,$C$2:$C$501,"&lt;"&amp;D352,$D$2:$D$501,"&gt;"&amp;C352,$L$2:$L$501,"&lt;&gt;Cancelada")&gt;1,"SUPERPUESTA","")))</f>
        <v/>
      </c>
    </row>
    <row r="353">
      <c r="C353" s="4" t="n"/>
      <c r="D353" s="4" t="n"/>
      <c r="E353" s="5">
        <f>IF(AND(ISNUMBER(C353),ISNUMBER(D353)),D353-C353,"")</f>
        <v/>
      </c>
      <c r="I353" s="6" t="n"/>
      <c r="J353" s="6" t="n"/>
      <c r="K353" s="7">
        <f>IF(ISNUMBER(I353),I353-N(J353),"")</f>
        <v/>
      </c>
      <c r="M353" s="5">
        <f>IF(OR(B353="",L353="Cancelada",NOT(ISNUMBER(C353)),NOT(ISNUMBER(D353))),"",IF(D353&lt;=C353,"REVISAR FECHAS",IF(COUNTIFS($B$2:$B$501,B353,$C$2:$C$501,"&lt;"&amp;D353,$D$2:$D$501,"&gt;"&amp;C353,$L$2:$L$501,"&lt;&gt;Cancelada")&gt;1,"SUPERPUESTA","")))</f>
        <v/>
      </c>
    </row>
    <row r="354">
      <c r="C354" s="4" t="n"/>
      <c r="D354" s="4" t="n"/>
      <c r="E354" s="5">
        <f>IF(AND(ISNUMBER(C354),ISNUMBER(D354)),D354-C354,"")</f>
        <v/>
      </c>
      <c r="I354" s="6" t="n"/>
      <c r="J354" s="6" t="n"/>
      <c r="K354" s="7">
        <f>IF(ISNUMBER(I354),I354-N(J354),"")</f>
        <v/>
      </c>
      <c r="M354" s="5">
        <f>IF(OR(B354="",L354="Cancelada",NOT(ISNUMBER(C354)),NOT(ISNUMBER(D354))),"",IF(D354&lt;=C354,"REVISAR FECHAS",IF(COUNTIFS($B$2:$B$501,B354,$C$2:$C$501,"&lt;"&amp;D354,$D$2:$D$501,"&gt;"&amp;C354,$L$2:$L$501,"&lt;&gt;Cancelada")&gt;1,"SUPERPUESTA","")))</f>
        <v/>
      </c>
    </row>
    <row r="355">
      <c r="C355" s="4" t="n"/>
      <c r="D355" s="4" t="n"/>
      <c r="E355" s="5">
        <f>IF(AND(ISNUMBER(C355),ISNUMBER(D355)),D355-C355,"")</f>
        <v/>
      </c>
      <c r="I355" s="6" t="n"/>
      <c r="J355" s="6" t="n"/>
      <c r="K355" s="7">
        <f>IF(ISNUMBER(I355),I355-N(J355),"")</f>
        <v/>
      </c>
      <c r="M355" s="5">
        <f>IF(OR(B355="",L355="Cancelada",NOT(ISNUMBER(C355)),NOT(ISNUMBER(D355))),"",IF(D355&lt;=C355,"REVISAR FECHAS",IF(COUNTIFS($B$2:$B$501,B355,$C$2:$C$501,"&lt;"&amp;D355,$D$2:$D$501,"&gt;"&amp;C355,$L$2:$L$501,"&lt;&gt;Cancelada")&gt;1,"SUPERPUESTA","")))</f>
        <v/>
      </c>
    </row>
    <row r="356">
      <c r="C356" s="4" t="n"/>
      <c r="D356" s="4" t="n"/>
      <c r="E356" s="5">
        <f>IF(AND(ISNUMBER(C356),ISNUMBER(D356)),D356-C356,"")</f>
        <v/>
      </c>
      <c r="I356" s="6" t="n"/>
      <c r="J356" s="6" t="n"/>
      <c r="K356" s="7">
        <f>IF(ISNUMBER(I356),I356-N(J356),"")</f>
        <v/>
      </c>
      <c r="M356" s="5">
        <f>IF(OR(B356="",L356="Cancelada",NOT(ISNUMBER(C356)),NOT(ISNUMBER(D356))),"",IF(D356&lt;=C356,"REVISAR FECHAS",IF(COUNTIFS($B$2:$B$501,B356,$C$2:$C$501,"&lt;"&amp;D356,$D$2:$D$501,"&gt;"&amp;C356,$L$2:$L$501,"&lt;&gt;Cancelada")&gt;1,"SUPERPUESTA","")))</f>
        <v/>
      </c>
    </row>
    <row r="357">
      <c r="C357" s="4" t="n"/>
      <c r="D357" s="4" t="n"/>
      <c r="E357" s="5">
        <f>IF(AND(ISNUMBER(C357),ISNUMBER(D357)),D357-C357,"")</f>
        <v/>
      </c>
      <c r="I357" s="6" t="n"/>
      <c r="J357" s="6" t="n"/>
      <c r="K357" s="7">
        <f>IF(ISNUMBER(I357),I357-N(J357),"")</f>
        <v/>
      </c>
      <c r="M357" s="5">
        <f>IF(OR(B357="",L357="Cancelada",NOT(ISNUMBER(C357)),NOT(ISNUMBER(D357))),"",IF(D357&lt;=C357,"REVISAR FECHAS",IF(COUNTIFS($B$2:$B$501,B357,$C$2:$C$501,"&lt;"&amp;D357,$D$2:$D$501,"&gt;"&amp;C357,$L$2:$L$501,"&lt;&gt;Cancelada")&gt;1,"SUPERPUESTA","")))</f>
        <v/>
      </c>
    </row>
    <row r="358">
      <c r="C358" s="4" t="n"/>
      <c r="D358" s="4" t="n"/>
      <c r="E358" s="5">
        <f>IF(AND(ISNUMBER(C358),ISNUMBER(D358)),D358-C358,"")</f>
        <v/>
      </c>
      <c r="I358" s="6" t="n"/>
      <c r="J358" s="6" t="n"/>
      <c r="K358" s="7">
        <f>IF(ISNUMBER(I358),I358-N(J358),"")</f>
        <v/>
      </c>
      <c r="M358" s="5">
        <f>IF(OR(B358="",L358="Cancelada",NOT(ISNUMBER(C358)),NOT(ISNUMBER(D358))),"",IF(D358&lt;=C358,"REVISAR FECHAS",IF(COUNTIFS($B$2:$B$501,B358,$C$2:$C$501,"&lt;"&amp;D358,$D$2:$D$501,"&gt;"&amp;C358,$L$2:$L$501,"&lt;&gt;Cancelada")&gt;1,"SUPERPUESTA","")))</f>
        <v/>
      </c>
    </row>
    <row r="359">
      <c r="C359" s="4" t="n"/>
      <c r="D359" s="4" t="n"/>
      <c r="E359" s="5">
        <f>IF(AND(ISNUMBER(C359),ISNUMBER(D359)),D359-C359,"")</f>
        <v/>
      </c>
      <c r="I359" s="6" t="n"/>
      <c r="J359" s="6" t="n"/>
      <c r="K359" s="7">
        <f>IF(ISNUMBER(I359),I359-N(J359),"")</f>
        <v/>
      </c>
      <c r="M359" s="5">
        <f>IF(OR(B359="",L359="Cancelada",NOT(ISNUMBER(C359)),NOT(ISNUMBER(D359))),"",IF(D359&lt;=C359,"REVISAR FECHAS",IF(COUNTIFS($B$2:$B$501,B359,$C$2:$C$501,"&lt;"&amp;D359,$D$2:$D$501,"&gt;"&amp;C359,$L$2:$L$501,"&lt;&gt;Cancelada")&gt;1,"SUPERPUESTA","")))</f>
        <v/>
      </c>
    </row>
    <row r="360">
      <c r="C360" s="4" t="n"/>
      <c r="D360" s="4" t="n"/>
      <c r="E360" s="5">
        <f>IF(AND(ISNUMBER(C360),ISNUMBER(D360)),D360-C360,"")</f>
        <v/>
      </c>
      <c r="I360" s="6" t="n"/>
      <c r="J360" s="6" t="n"/>
      <c r="K360" s="7">
        <f>IF(ISNUMBER(I360),I360-N(J360),"")</f>
        <v/>
      </c>
      <c r="M360" s="5">
        <f>IF(OR(B360="",L360="Cancelada",NOT(ISNUMBER(C360)),NOT(ISNUMBER(D360))),"",IF(D360&lt;=C360,"REVISAR FECHAS",IF(COUNTIFS($B$2:$B$501,B360,$C$2:$C$501,"&lt;"&amp;D360,$D$2:$D$501,"&gt;"&amp;C360,$L$2:$L$501,"&lt;&gt;Cancelada")&gt;1,"SUPERPUESTA","")))</f>
        <v/>
      </c>
    </row>
    <row r="361">
      <c r="C361" s="4" t="n"/>
      <c r="D361" s="4" t="n"/>
      <c r="E361" s="5">
        <f>IF(AND(ISNUMBER(C361),ISNUMBER(D361)),D361-C361,"")</f>
        <v/>
      </c>
      <c r="I361" s="6" t="n"/>
      <c r="J361" s="6" t="n"/>
      <c r="K361" s="7">
        <f>IF(ISNUMBER(I361),I361-N(J361),"")</f>
        <v/>
      </c>
      <c r="M361" s="5">
        <f>IF(OR(B361="",L361="Cancelada",NOT(ISNUMBER(C361)),NOT(ISNUMBER(D361))),"",IF(D361&lt;=C361,"REVISAR FECHAS",IF(COUNTIFS($B$2:$B$501,B361,$C$2:$C$501,"&lt;"&amp;D361,$D$2:$D$501,"&gt;"&amp;C361,$L$2:$L$501,"&lt;&gt;Cancelada")&gt;1,"SUPERPUESTA","")))</f>
        <v/>
      </c>
    </row>
    <row r="362">
      <c r="C362" s="4" t="n"/>
      <c r="D362" s="4" t="n"/>
      <c r="E362" s="5">
        <f>IF(AND(ISNUMBER(C362),ISNUMBER(D362)),D362-C362,"")</f>
        <v/>
      </c>
      <c r="I362" s="6" t="n"/>
      <c r="J362" s="6" t="n"/>
      <c r="K362" s="7">
        <f>IF(ISNUMBER(I362),I362-N(J362),"")</f>
        <v/>
      </c>
      <c r="M362" s="5">
        <f>IF(OR(B362="",L362="Cancelada",NOT(ISNUMBER(C362)),NOT(ISNUMBER(D362))),"",IF(D362&lt;=C362,"REVISAR FECHAS",IF(COUNTIFS($B$2:$B$501,B362,$C$2:$C$501,"&lt;"&amp;D362,$D$2:$D$501,"&gt;"&amp;C362,$L$2:$L$501,"&lt;&gt;Cancelada")&gt;1,"SUPERPUESTA","")))</f>
        <v/>
      </c>
    </row>
    <row r="363">
      <c r="C363" s="4" t="n"/>
      <c r="D363" s="4" t="n"/>
      <c r="E363" s="5">
        <f>IF(AND(ISNUMBER(C363),ISNUMBER(D363)),D363-C363,"")</f>
        <v/>
      </c>
      <c r="I363" s="6" t="n"/>
      <c r="J363" s="6" t="n"/>
      <c r="K363" s="7">
        <f>IF(ISNUMBER(I363),I363-N(J363),"")</f>
        <v/>
      </c>
      <c r="M363" s="5">
        <f>IF(OR(B363="",L363="Cancelada",NOT(ISNUMBER(C363)),NOT(ISNUMBER(D363))),"",IF(D363&lt;=C363,"REVISAR FECHAS",IF(COUNTIFS($B$2:$B$501,B363,$C$2:$C$501,"&lt;"&amp;D363,$D$2:$D$501,"&gt;"&amp;C363,$L$2:$L$501,"&lt;&gt;Cancelada")&gt;1,"SUPERPUESTA","")))</f>
        <v/>
      </c>
    </row>
    <row r="364">
      <c r="C364" s="4" t="n"/>
      <c r="D364" s="4" t="n"/>
      <c r="E364" s="5">
        <f>IF(AND(ISNUMBER(C364),ISNUMBER(D364)),D364-C364,"")</f>
        <v/>
      </c>
      <c r="I364" s="6" t="n"/>
      <c r="J364" s="6" t="n"/>
      <c r="K364" s="7">
        <f>IF(ISNUMBER(I364),I364-N(J364),"")</f>
        <v/>
      </c>
      <c r="M364" s="5">
        <f>IF(OR(B364="",L364="Cancelada",NOT(ISNUMBER(C364)),NOT(ISNUMBER(D364))),"",IF(D364&lt;=C364,"REVISAR FECHAS",IF(COUNTIFS($B$2:$B$501,B364,$C$2:$C$501,"&lt;"&amp;D364,$D$2:$D$501,"&gt;"&amp;C364,$L$2:$L$501,"&lt;&gt;Cancelada")&gt;1,"SUPERPUESTA","")))</f>
        <v/>
      </c>
    </row>
    <row r="365">
      <c r="C365" s="4" t="n"/>
      <c r="D365" s="4" t="n"/>
      <c r="E365" s="5">
        <f>IF(AND(ISNUMBER(C365),ISNUMBER(D365)),D365-C365,"")</f>
        <v/>
      </c>
      <c r="I365" s="6" t="n"/>
      <c r="J365" s="6" t="n"/>
      <c r="K365" s="7">
        <f>IF(ISNUMBER(I365),I365-N(J365),"")</f>
        <v/>
      </c>
      <c r="M365" s="5">
        <f>IF(OR(B365="",L365="Cancelada",NOT(ISNUMBER(C365)),NOT(ISNUMBER(D365))),"",IF(D365&lt;=C365,"REVISAR FECHAS",IF(COUNTIFS($B$2:$B$501,B365,$C$2:$C$501,"&lt;"&amp;D365,$D$2:$D$501,"&gt;"&amp;C365,$L$2:$L$501,"&lt;&gt;Cancelada")&gt;1,"SUPERPUESTA","")))</f>
        <v/>
      </c>
    </row>
    <row r="366">
      <c r="C366" s="4" t="n"/>
      <c r="D366" s="4" t="n"/>
      <c r="E366" s="5">
        <f>IF(AND(ISNUMBER(C366),ISNUMBER(D366)),D366-C366,"")</f>
        <v/>
      </c>
      <c r="I366" s="6" t="n"/>
      <c r="J366" s="6" t="n"/>
      <c r="K366" s="7">
        <f>IF(ISNUMBER(I366),I366-N(J366),"")</f>
        <v/>
      </c>
      <c r="M366" s="5">
        <f>IF(OR(B366="",L366="Cancelada",NOT(ISNUMBER(C366)),NOT(ISNUMBER(D366))),"",IF(D366&lt;=C366,"REVISAR FECHAS",IF(COUNTIFS($B$2:$B$501,B366,$C$2:$C$501,"&lt;"&amp;D366,$D$2:$D$501,"&gt;"&amp;C366,$L$2:$L$501,"&lt;&gt;Cancelada")&gt;1,"SUPERPUESTA","")))</f>
        <v/>
      </c>
    </row>
    <row r="367">
      <c r="C367" s="4" t="n"/>
      <c r="D367" s="4" t="n"/>
      <c r="E367" s="5">
        <f>IF(AND(ISNUMBER(C367),ISNUMBER(D367)),D367-C367,"")</f>
        <v/>
      </c>
      <c r="I367" s="6" t="n"/>
      <c r="J367" s="6" t="n"/>
      <c r="K367" s="7">
        <f>IF(ISNUMBER(I367),I367-N(J367),"")</f>
        <v/>
      </c>
      <c r="M367" s="5">
        <f>IF(OR(B367="",L367="Cancelada",NOT(ISNUMBER(C367)),NOT(ISNUMBER(D367))),"",IF(D367&lt;=C367,"REVISAR FECHAS",IF(COUNTIFS($B$2:$B$501,B367,$C$2:$C$501,"&lt;"&amp;D367,$D$2:$D$501,"&gt;"&amp;C367,$L$2:$L$501,"&lt;&gt;Cancelada")&gt;1,"SUPERPUESTA","")))</f>
        <v/>
      </c>
    </row>
    <row r="368">
      <c r="C368" s="4" t="n"/>
      <c r="D368" s="4" t="n"/>
      <c r="E368" s="5">
        <f>IF(AND(ISNUMBER(C368),ISNUMBER(D368)),D368-C368,"")</f>
        <v/>
      </c>
      <c r="I368" s="6" t="n"/>
      <c r="J368" s="6" t="n"/>
      <c r="K368" s="7">
        <f>IF(ISNUMBER(I368),I368-N(J368),"")</f>
        <v/>
      </c>
      <c r="M368" s="5">
        <f>IF(OR(B368="",L368="Cancelada",NOT(ISNUMBER(C368)),NOT(ISNUMBER(D368))),"",IF(D368&lt;=C368,"REVISAR FECHAS",IF(COUNTIFS($B$2:$B$501,B368,$C$2:$C$501,"&lt;"&amp;D368,$D$2:$D$501,"&gt;"&amp;C368,$L$2:$L$501,"&lt;&gt;Cancelada")&gt;1,"SUPERPUESTA","")))</f>
        <v/>
      </c>
    </row>
    <row r="369">
      <c r="C369" s="4" t="n"/>
      <c r="D369" s="4" t="n"/>
      <c r="E369" s="5">
        <f>IF(AND(ISNUMBER(C369),ISNUMBER(D369)),D369-C369,"")</f>
        <v/>
      </c>
      <c r="I369" s="6" t="n"/>
      <c r="J369" s="6" t="n"/>
      <c r="K369" s="7">
        <f>IF(ISNUMBER(I369),I369-N(J369),"")</f>
        <v/>
      </c>
      <c r="M369" s="5">
        <f>IF(OR(B369="",L369="Cancelada",NOT(ISNUMBER(C369)),NOT(ISNUMBER(D369))),"",IF(D369&lt;=C369,"REVISAR FECHAS",IF(COUNTIFS($B$2:$B$501,B369,$C$2:$C$501,"&lt;"&amp;D369,$D$2:$D$501,"&gt;"&amp;C369,$L$2:$L$501,"&lt;&gt;Cancelada")&gt;1,"SUPERPUESTA","")))</f>
        <v/>
      </c>
    </row>
    <row r="370">
      <c r="C370" s="4" t="n"/>
      <c r="D370" s="4" t="n"/>
      <c r="E370" s="5">
        <f>IF(AND(ISNUMBER(C370),ISNUMBER(D370)),D370-C370,"")</f>
        <v/>
      </c>
      <c r="I370" s="6" t="n"/>
      <c r="J370" s="6" t="n"/>
      <c r="K370" s="7">
        <f>IF(ISNUMBER(I370),I370-N(J370),"")</f>
        <v/>
      </c>
      <c r="M370" s="5">
        <f>IF(OR(B370="",L370="Cancelada",NOT(ISNUMBER(C370)),NOT(ISNUMBER(D370))),"",IF(D370&lt;=C370,"REVISAR FECHAS",IF(COUNTIFS($B$2:$B$501,B370,$C$2:$C$501,"&lt;"&amp;D370,$D$2:$D$501,"&gt;"&amp;C370,$L$2:$L$501,"&lt;&gt;Cancelada")&gt;1,"SUPERPUESTA","")))</f>
        <v/>
      </c>
    </row>
    <row r="371">
      <c r="C371" s="4" t="n"/>
      <c r="D371" s="4" t="n"/>
      <c r="E371" s="5">
        <f>IF(AND(ISNUMBER(C371),ISNUMBER(D371)),D371-C371,"")</f>
        <v/>
      </c>
      <c r="I371" s="6" t="n"/>
      <c r="J371" s="6" t="n"/>
      <c r="K371" s="7">
        <f>IF(ISNUMBER(I371),I371-N(J371),"")</f>
        <v/>
      </c>
      <c r="M371" s="5">
        <f>IF(OR(B371="",L371="Cancelada",NOT(ISNUMBER(C371)),NOT(ISNUMBER(D371))),"",IF(D371&lt;=C371,"REVISAR FECHAS",IF(COUNTIFS($B$2:$B$501,B371,$C$2:$C$501,"&lt;"&amp;D371,$D$2:$D$501,"&gt;"&amp;C371,$L$2:$L$501,"&lt;&gt;Cancelada")&gt;1,"SUPERPUESTA","")))</f>
        <v/>
      </c>
    </row>
    <row r="372">
      <c r="C372" s="4" t="n"/>
      <c r="D372" s="4" t="n"/>
      <c r="E372" s="5">
        <f>IF(AND(ISNUMBER(C372),ISNUMBER(D372)),D372-C372,"")</f>
        <v/>
      </c>
      <c r="I372" s="6" t="n"/>
      <c r="J372" s="6" t="n"/>
      <c r="K372" s="7">
        <f>IF(ISNUMBER(I372),I372-N(J372),"")</f>
        <v/>
      </c>
      <c r="M372" s="5">
        <f>IF(OR(B372="",L372="Cancelada",NOT(ISNUMBER(C372)),NOT(ISNUMBER(D372))),"",IF(D372&lt;=C372,"REVISAR FECHAS",IF(COUNTIFS($B$2:$B$501,B372,$C$2:$C$501,"&lt;"&amp;D372,$D$2:$D$501,"&gt;"&amp;C372,$L$2:$L$501,"&lt;&gt;Cancelada")&gt;1,"SUPERPUESTA","")))</f>
        <v/>
      </c>
    </row>
    <row r="373">
      <c r="C373" s="4" t="n"/>
      <c r="D373" s="4" t="n"/>
      <c r="E373" s="5">
        <f>IF(AND(ISNUMBER(C373),ISNUMBER(D373)),D373-C373,"")</f>
        <v/>
      </c>
      <c r="I373" s="6" t="n"/>
      <c r="J373" s="6" t="n"/>
      <c r="K373" s="7">
        <f>IF(ISNUMBER(I373),I373-N(J373),"")</f>
        <v/>
      </c>
      <c r="M373" s="5">
        <f>IF(OR(B373="",L373="Cancelada",NOT(ISNUMBER(C373)),NOT(ISNUMBER(D373))),"",IF(D373&lt;=C373,"REVISAR FECHAS",IF(COUNTIFS($B$2:$B$501,B373,$C$2:$C$501,"&lt;"&amp;D373,$D$2:$D$501,"&gt;"&amp;C373,$L$2:$L$501,"&lt;&gt;Cancelada")&gt;1,"SUPERPUESTA","")))</f>
        <v/>
      </c>
    </row>
    <row r="374">
      <c r="C374" s="4" t="n"/>
      <c r="D374" s="4" t="n"/>
      <c r="E374" s="5">
        <f>IF(AND(ISNUMBER(C374),ISNUMBER(D374)),D374-C374,"")</f>
        <v/>
      </c>
      <c r="I374" s="6" t="n"/>
      <c r="J374" s="6" t="n"/>
      <c r="K374" s="7">
        <f>IF(ISNUMBER(I374),I374-N(J374),"")</f>
        <v/>
      </c>
      <c r="M374" s="5">
        <f>IF(OR(B374="",L374="Cancelada",NOT(ISNUMBER(C374)),NOT(ISNUMBER(D374))),"",IF(D374&lt;=C374,"REVISAR FECHAS",IF(COUNTIFS($B$2:$B$501,B374,$C$2:$C$501,"&lt;"&amp;D374,$D$2:$D$501,"&gt;"&amp;C374,$L$2:$L$501,"&lt;&gt;Cancelada")&gt;1,"SUPERPUESTA","")))</f>
        <v/>
      </c>
    </row>
    <row r="375">
      <c r="C375" s="4" t="n"/>
      <c r="D375" s="4" t="n"/>
      <c r="E375" s="5">
        <f>IF(AND(ISNUMBER(C375),ISNUMBER(D375)),D375-C375,"")</f>
        <v/>
      </c>
      <c r="I375" s="6" t="n"/>
      <c r="J375" s="6" t="n"/>
      <c r="K375" s="7">
        <f>IF(ISNUMBER(I375),I375-N(J375),"")</f>
        <v/>
      </c>
      <c r="M375" s="5">
        <f>IF(OR(B375="",L375="Cancelada",NOT(ISNUMBER(C375)),NOT(ISNUMBER(D375))),"",IF(D375&lt;=C375,"REVISAR FECHAS",IF(COUNTIFS($B$2:$B$501,B375,$C$2:$C$501,"&lt;"&amp;D375,$D$2:$D$501,"&gt;"&amp;C375,$L$2:$L$501,"&lt;&gt;Cancelada")&gt;1,"SUPERPUESTA","")))</f>
        <v/>
      </c>
    </row>
    <row r="376">
      <c r="C376" s="4" t="n"/>
      <c r="D376" s="4" t="n"/>
      <c r="E376" s="5">
        <f>IF(AND(ISNUMBER(C376),ISNUMBER(D376)),D376-C376,"")</f>
        <v/>
      </c>
      <c r="I376" s="6" t="n"/>
      <c r="J376" s="6" t="n"/>
      <c r="K376" s="7">
        <f>IF(ISNUMBER(I376),I376-N(J376),"")</f>
        <v/>
      </c>
      <c r="M376" s="5">
        <f>IF(OR(B376="",L376="Cancelada",NOT(ISNUMBER(C376)),NOT(ISNUMBER(D376))),"",IF(D376&lt;=C376,"REVISAR FECHAS",IF(COUNTIFS($B$2:$B$501,B376,$C$2:$C$501,"&lt;"&amp;D376,$D$2:$D$501,"&gt;"&amp;C376,$L$2:$L$501,"&lt;&gt;Cancelada")&gt;1,"SUPERPUESTA","")))</f>
        <v/>
      </c>
    </row>
    <row r="377">
      <c r="C377" s="4" t="n"/>
      <c r="D377" s="4" t="n"/>
      <c r="E377" s="5">
        <f>IF(AND(ISNUMBER(C377),ISNUMBER(D377)),D377-C377,"")</f>
        <v/>
      </c>
      <c r="I377" s="6" t="n"/>
      <c r="J377" s="6" t="n"/>
      <c r="K377" s="7">
        <f>IF(ISNUMBER(I377),I377-N(J377),"")</f>
        <v/>
      </c>
      <c r="M377" s="5">
        <f>IF(OR(B377="",L377="Cancelada",NOT(ISNUMBER(C377)),NOT(ISNUMBER(D377))),"",IF(D377&lt;=C377,"REVISAR FECHAS",IF(COUNTIFS($B$2:$B$501,B377,$C$2:$C$501,"&lt;"&amp;D377,$D$2:$D$501,"&gt;"&amp;C377,$L$2:$L$501,"&lt;&gt;Cancelada")&gt;1,"SUPERPUESTA","")))</f>
        <v/>
      </c>
    </row>
    <row r="378">
      <c r="C378" s="4" t="n"/>
      <c r="D378" s="4" t="n"/>
      <c r="E378" s="5">
        <f>IF(AND(ISNUMBER(C378),ISNUMBER(D378)),D378-C378,"")</f>
        <v/>
      </c>
      <c r="I378" s="6" t="n"/>
      <c r="J378" s="6" t="n"/>
      <c r="K378" s="7">
        <f>IF(ISNUMBER(I378),I378-N(J378),"")</f>
        <v/>
      </c>
      <c r="M378" s="5">
        <f>IF(OR(B378="",L378="Cancelada",NOT(ISNUMBER(C378)),NOT(ISNUMBER(D378))),"",IF(D378&lt;=C378,"REVISAR FECHAS",IF(COUNTIFS($B$2:$B$501,B378,$C$2:$C$501,"&lt;"&amp;D378,$D$2:$D$501,"&gt;"&amp;C378,$L$2:$L$501,"&lt;&gt;Cancelada")&gt;1,"SUPERPUESTA","")))</f>
        <v/>
      </c>
    </row>
    <row r="379">
      <c r="C379" s="4" t="n"/>
      <c r="D379" s="4" t="n"/>
      <c r="E379" s="5">
        <f>IF(AND(ISNUMBER(C379),ISNUMBER(D379)),D379-C379,"")</f>
        <v/>
      </c>
      <c r="I379" s="6" t="n"/>
      <c r="J379" s="6" t="n"/>
      <c r="K379" s="7">
        <f>IF(ISNUMBER(I379),I379-N(J379),"")</f>
        <v/>
      </c>
      <c r="M379" s="5">
        <f>IF(OR(B379="",L379="Cancelada",NOT(ISNUMBER(C379)),NOT(ISNUMBER(D379))),"",IF(D379&lt;=C379,"REVISAR FECHAS",IF(COUNTIFS($B$2:$B$501,B379,$C$2:$C$501,"&lt;"&amp;D379,$D$2:$D$501,"&gt;"&amp;C379,$L$2:$L$501,"&lt;&gt;Cancelada")&gt;1,"SUPERPUESTA","")))</f>
        <v/>
      </c>
    </row>
    <row r="380">
      <c r="C380" s="4" t="n"/>
      <c r="D380" s="4" t="n"/>
      <c r="E380" s="5">
        <f>IF(AND(ISNUMBER(C380),ISNUMBER(D380)),D380-C380,"")</f>
        <v/>
      </c>
      <c r="I380" s="6" t="n"/>
      <c r="J380" s="6" t="n"/>
      <c r="K380" s="7">
        <f>IF(ISNUMBER(I380),I380-N(J380),"")</f>
        <v/>
      </c>
      <c r="M380" s="5">
        <f>IF(OR(B380="",L380="Cancelada",NOT(ISNUMBER(C380)),NOT(ISNUMBER(D380))),"",IF(D380&lt;=C380,"REVISAR FECHAS",IF(COUNTIFS($B$2:$B$501,B380,$C$2:$C$501,"&lt;"&amp;D380,$D$2:$D$501,"&gt;"&amp;C380,$L$2:$L$501,"&lt;&gt;Cancelada")&gt;1,"SUPERPUESTA","")))</f>
        <v/>
      </c>
    </row>
    <row r="381">
      <c r="C381" s="4" t="n"/>
      <c r="D381" s="4" t="n"/>
      <c r="E381" s="5">
        <f>IF(AND(ISNUMBER(C381),ISNUMBER(D381)),D381-C381,"")</f>
        <v/>
      </c>
      <c r="I381" s="6" t="n"/>
      <c r="J381" s="6" t="n"/>
      <c r="K381" s="7">
        <f>IF(ISNUMBER(I381),I381-N(J381),"")</f>
        <v/>
      </c>
      <c r="M381" s="5">
        <f>IF(OR(B381="",L381="Cancelada",NOT(ISNUMBER(C381)),NOT(ISNUMBER(D381))),"",IF(D381&lt;=C381,"REVISAR FECHAS",IF(COUNTIFS($B$2:$B$501,B381,$C$2:$C$501,"&lt;"&amp;D381,$D$2:$D$501,"&gt;"&amp;C381,$L$2:$L$501,"&lt;&gt;Cancelada")&gt;1,"SUPERPUESTA","")))</f>
        <v/>
      </c>
    </row>
    <row r="382">
      <c r="C382" s="4" t="n"/>
      <c r="D382" s="4" t="n"/>
      <c r="E382" s="5">
        <f>IF(AND(ISNUMBER(C382),ISNUMBER(D382)),D382-C382,"")</f>
        <v/>
      </c>
      <c r="I382" s="6" t="n"/>
      <c r="J382" s="6" t="n"/>
      <c r="K382" s="7">
        <f>IF(ISNUMBER(I382),I382-N(J382),"")</f>
        <v/>
      </c>
      <c r="M382" s="5">
        <f>IF(OR(B382="",L382="Cancelada",NOT(ISNUMBER(C382)),NOT(ISNUMBER(D382))),"",IF(D382&lt;=C382,"REVISAR FECHAS",IF(COUNTIFS($B$2:$B$501,B382,$C$2:$C$501,"&lt;"&amp;D382,$D$2:$D$501,"&gt;"&amp;C382,$L$2:$L$501,"&lt;&gt;Cancelada")&gt;1,"SUPERPUESTA","")))</f>
        <v/>
      </c>
    </row>
    <row r="383">
      <c r="C383" s="4" t="n"/>
      <c r="D383" s="4" t="n"/>
      <c r="E383" s="5">
        <f>IF(AND(ISNUMBER(C383),ISNUMBER(D383)),D383-C383,"")</f>
        <v/>
      </c>
      <c r="I383" s="6" t="n"/>
      <c r="J383" s="6" t="n"/>
      <c r="K383" s="7">
        <f>IF(ISNUMBER(I383),I383-N(J383),"")</f>
        <v/>
      </c>
      <c r="M383" s="5">
        <f>IF(OR(B383="",L383="Cancelada",NOT(ISNUMBER(C383)),NOT(ISNUMBER(D383))),"",IF(D383&lt;=C383,"REVISAR FECHAS",IF(COUNTIFS($B$2:$B$501,B383,$C$2:$C$501,"&lt;"&amp;D383,$D$2:$D$501,"&gt;"&amp;C383,$L$2:$L$501,"&lt;&gt;Cancelada")&gt;1,"SUPERPUESTA","")))</f>
        <v/>
      </c>
    </row>
    <row r="384">
      <c r="C384" s="4" t="n"/>
      <c r="D384" s="4" t="n"/>
      <c r="E384" s="5">
        <f>IF(AND(ISNUMBER(C384),ISNUMBER(D384)),D384-C384,"")</f>
        <v/>
      </c>
      <c r="I384" s="6" t="n"/>
      <c r="J384" s="6" t="n"/>
      <c r="K384" s="7">
        <f>IF(ISNUMBER(I384),I384-N(J384),"")</f>
        <v/>
      </c>
      <c r="M384" s="5">
        <f>IF(OR(B384="",L384="Cancelada",NOT(ISNUMBER(C384)),NOT(ISNUMBER(D384))),"",IF(D384&lt;=C384,"REVISAR FECHAS",IF(COUNTIFS($B$2:$B$501,B384,$C$2:$C$501,"&lt;"&amp;D384,$D$2:$D$501,"&gt;"&amp;C384,$L$2:$L$501,"&lt;&gt;Cancelada")&gt;1,"SUPERPUESTA","")))</f>
        <v/>
      </c>
    </row>
    <row r="385">
      <c r="C385" s="4" t="n"/>
      <c r="D385" s="4" t="n"/>
      <c r="E385" s="5">
        <f>IF(AND(ISNUMBER(C385),ISNUMBER(D385)),D385-C385,"")</f>
        <v/>
      </c>
      <c r="I385" s="6" t="n"/>
      <c r="J385" s="6" t="n"/>
      <c r="K385" s="7">
        <f>IF(ISNUMBER(I385),I385-N(J385),"")</f>
        <v/>
      </c>
      <c r="M385" s="5">
        <f>IF(OR(B385="",L385="Cancelada",NOT(ISNUMBER(C385)),NOT(ISNUMBER(D385))),"",IF(D385&lt;=C385,"REVISAR FECHAS",IF(COUNTIFS($B$2:$B$501,B385,$C$2:$C$501,"&lt;"&amp;D385,$D$2:$D$501,"&gt;"&amp;C385,$L$2:$L$501,"&lt;&gt;Cancelada")&gt;1,"SUPERPUESTA","")))</f>
        <v/>
      </c>
    </row>
    <row r="386">
      <c r="C386" s="4" t="n"/>
      <c r="D386" s="4" t="n"/>
      <c r="E386" s="5">
        <f>IF(AND(ISNUMBER(C386),ISNUMBER(D386)),D386-C386,"")</f>
        <v/>
      </c>
      <c r="I386" s="6" t="n"/>
      <c r="J386" s="6" t="n"/>
      <c r="K386" s="7">
        <f>IF(ISNUMBER(I386),I386-N(J386),"")</f>
        <v/>
      </c>
      <c r="M386" s="5">
        <f>IF(OR(B386="",L386="Cancelada",NOT(ISNUMBER(C386)),NOT(ISNUMBER(D386))),"",IF(D386&lt;=C386,"REVISAR FECHAS",IF(COUNTIFS($B$2:$B$501,B386,$C$2:$C$501,"&lt;"&amp;D386,$D$2:$D$501,"&gt;"&amp;C386,$L$2:$L$501,"&lt;&gt;Cancelada")&gt;1,"SUPERPUESTA","")))</f>
        <v/>
      </c>
    </row>
    <row r="387">
      <c r="C387" s="4" t="n"/>
      <c r="D387" s="4" t="n"/>
      <c r="E387" s="5">
        <f>IF(AND(ISNUMBER(C387),ISNUMBER(D387)),D387-C387,"")</f>
        <v/>
      </c>
      <c r="I387" s="6" t="n"/>
      <c r="J387" s="6" t="n"/>
      <c r="K387" s="7">
        <f>IF(ISNUMBER(I387),I387-N(J387),"")</f>
        <v/>
      </c>
      <c r="M387" s="5">
        <f>IF(OR(B387="",L387="Cancelada",NOT(ISNUMBER(C387)),NOT(ISNUMBER(D387))),"",IF(D387&lt;=C387,"REVISAR FECHAS",IF(COUNTIFS($B$2:$B$501,B387,$C$2:$C$501,"&lt;"&amp;D387,$D$2:$D$501,"&gt;"&amp;C387,$L$2:$L$501,"&lt;&gt;Cancelada")&gt;1,"SUPERPUESTA","")))</f>
        <v/>
      </c>
    </row>
    <row r="388">
      <c r="C388" s="4" t="n"/>
      <c r="D388" s="4" t="n"/>
      <c r="E388" s="5">
        <f>IF(AND(ISNUMBER(C388),ISNUMBER(D388)),D388-C388,"")</f>
        <v/>
      </c>
      <c r="I388" s="6" t="n"/>
      <c r="J388" s="6" t="n"/>
      <c r="K388" s="7">
        <f>IF(ISNUMBER(I388),I388-N(J388),"")</f>
        <v/>
      </c>
      <c r="M388" s="5">
        <f>IF(OR(B388="",L388="Cancelada",NOT(ISNUMBER(C388)),NOT(ISNUMBER(D388))),"",IF(D388&lt;=C388,"REVISAR FECHAS",IF(COUNTIFS($B$2:$B$501,B388,$C$2:$C$501,"&lt;"&amp;D388,$D$2:$D$501,"&gt;"&amp;C388,$L$2:$L$501,"&lt;&gt;Cancelada")&gt;1,"SUPERPUESTA","")))</f>
        <v/>
      </c>
    </row>
    <row r="389">
      <c r="C389" s="4" t="n"/>
      <c r="D389" s="4" t="n"/>
      <c r="E389" s="5">
        <f>IF(AND(ISNUMBER(C389),ISNUMBER(D389)),D389-C389,"")</f>
        <v/>
      </c>
      <c r="I389" s="6" t="n"/>
      <c r="J389" s="6" t="n"/>
      <c r="K389" s="7">
        <f>IF(ISNUMBER(I389),I389-N(J389),"")</f>
        <v/>
      </c>
      <c r="M389" s="5">
        <f>IF(OR(B389="",L389="Cancelada",NOT(ISNUMBER(C389)),NOT(ISNUMBER(D389))),"",IF(D389&lt;=C389,"REVISAR FECHAS",IF(COUNTIFS($B$2:$B$501,B389,$C$2:$C$501,"&lt;"&amp;D389,$D$2:$D$501,"&gt;"&amp;C389,$L$2:$L$501,"&lt;&gt;Cancelada")&gt;1,"SUPERPUESTA","")))</f>
        <v/>
      </c>
    </row>
    <row r="390">
      <c r="C390" s="4" t="n"/>
      <c r="D390" s="4" t="n"/>
      <c r="E390" s="5">
        <f>IF(AND(ISNUMBER(C390),ISNUMBER(D390)),D390-C390,"")</f>
        <v/>
      </c>
      <c r="I390" s="6" t="n"/>
      <c r="J390" s="6" t="n"/>
      <c r="K390" s="7">
        <f>IF(ISNUMBER(I390),I390-N(J390),"")</f>
        <v/>
      </c>
      <c r="M390" s="5">
        <f>IF(OR(B390="",L390="Cancelada",NOT(ISNUMBER(C390)),NOT(ISNUMBER(D390))),"",IF(D390&lt;=C390,"REVISAR FECHAS",IF(COUNTIFS($B$2:$B$501,B390,$C$2:$C$501,"&lt;"&amp;D390,$D$2:$D$501,"&gt;"&amp;C390,$L$2:$L$501,"&lt;&gt;Cancelada")&gt;1,"SUPERPUESTA","")))</f>
        <v/>
      </c>
    </row>
    <row r="391">
      <c r="C391" s="4" t="n"/>
      <c r="D391" s="4" t="n"/>
      <c r="E391" s="5">
        <f>IF(AND(ISNUMBER(C391),ISNUMBER(D391)),D391-C391,"")</f>
        <v/>
      </c>
      <c r="I391" s="6" t="n"/>
      <c r="J391" s="6" t="n"/>
      <c r="K391" s="7">
        <f>IF(ISNUMBER(I391),I391-N(J391),"")</f>
        <v/>
      </c>
      <c r="M391" s="5">
        <f>IF(OR(B391="",L391="Cancelada",NOT(ISNUMBER(C391)),NOT(ISNUMBER(D391))),"",IF(D391&lt;=C391,"REVISAR FECHAS",IF(COUNTIFS($B$2:$B$501,B391,$C$2:$C$501,"&lt;"&amp;D391,$D$2:$D$501,"&gt;"&amp;C391,$L$2:$L$501,"&lt;&gt;Cancelada")&gt;1,"SUPERPUESTA","")))</f>
        <v/>
      </c>
    </row>
    <row r="392">
      <c r="C392" s="4" t="n"/>
      <c r="D392" s="4" t="n"/>
      <c r="E392" s="5">
        <f>IF(AND(ISNUMBER(C392),ISNUMBER(D392)),D392-C392,"")</f>
        <v/>
      </c>
      <c r="I392" s="6" t="n"/>
      <c r="J392" s="6" t="n"/>
      <c r="K392" s="7">
        <f>IF(ISNUMBER(I392),I392-N(J392),"")</f>
        <v/>
      </c>
      <c r="M392" s="5">
        <f>IF(OR(B392="",L392="Cancelada",NOT(ISNUMBER(C392)),NOT(ISNUMBER(D392))),"",IF(D392&lt;=C392,"REVISAR FECHAS",IF(COUNTIFS($B$2:$B$501,B392,$C$2:$C$501,"&lt;"&amp;D392,$D$2:$D$501,"&gt;"&amp;C392,$L$2:$L$501,"&lt;&gt;Cancelada")&gt;1,"SUPERPUESTA","")))</f>
        <v/>
      </c>
    </row>
    <row r="393">
      <c r="C393" s="4" t="n"/>
      <c r="D393" s="4" t="n"/>
      <c r="E393" s="5">
        <f>IF(AND(ISNUMBER(C393),ISNUMBER(D393)),D393-C393,"")</f>
        <v/>
      </c>
      <c r="I393" s="6" t="n"/>
      <c r="J393" s="6" t="n"/>
      <c r="K393" s="7">
        <f>IF(ISNUMBER(I393),I393-N(J393),"")</f>
        <v/>
      </c>
      <c r="M393" s="5">
        <f>IF(OR(B393="",L393="Cancelada",NOT(ISNUMBER(C393)),NOT(ISNUMBER(D393))),"",IF(D393&lt;=C393,"REVISAR FECHAS",IF(COUNTIFS($B$2:$B$501,B393,$C$2:$C$501,"&lt;"&amp;D393,$D$2:$D$501,"&gt;"&amp;C393,$L$2:$L$501,"&lt;&gt;Cancelada")&gt;1,"SUPERPUESTA","")))</f>
        <v/>
      </c>
    </row>
    <row r="394">
      <c r="C394" s="4" t="n"/>
      <c r="D394" s="4" t="n"/>
      <c r="E394" s="5">
        <f>IF(AND(ISNUMBER(C394),ISNUMBER(D394)),D394-C394,"")</f>
        <v/>
      </c>
      <c r="I394" s="6" t="n"/>
      <c r="J394" s="6" t="n"/>
      <c r="K394" s="7">
        <f>IF(ISNUMBER(I394),I394-N(J394),"")</f>
        <v/>
      </c>
      <c r="M394" s="5">
        <f>IF(OR(B394="",L394="Cancelada",NOT(ISNUMBER(C394)),NOT(ISNUMBER(D394))),"",IF(D394&lt;=C394,"REVISAR FECHAS",IF(COUNTIFS($B$2:$B$501,B394,$C$2:$C$501,"&lt;"&amp;D394,$D$2:$D$501,"&gt;"&amp;C394,$L$2:$L$501,"&lt;&gt;Cancelada")&gt;1,"SUPERPUESTA","")))</f>
        <v/>
      </c>
    </row>
    <row r="395">
      <c r="C395" s="4" t="n"/>
      <c r="D395" s="4" t="n"/>
      <c r="E395" s="5">
        <f>IF(AND(ISNUMBER(C395),ISNUMBER(D395)),D395-C395,"")</f>
        <v/>
      </c>
      <c r="I395" s="6" t="n"/>
      <c r="J395" s="6" t="n"/>
      <c r="K395" s="7">
        <f>IF(ISNUMBER(I395),I395-N(J395),"")</f>
        <v/>
      </c>
      <c r="M395" s="5">
        <f>IF(OR(B395="",L395="Cancelada",NOT(ISNUMBER(C395)),NOT(ISNUMBER(D395))),"",IF(D395&lt;=C395,"REVISAR FECHAS",IF(COUNTIFS($B$2:$B$501,B395,$C$2:$C$501,"&lt;"&amp;D395,$D$2:$D$501,"&gt;"&amp;C395,$L$2:$L$501,"&lt;&gt;Cancelada")&gt;1,"SUPERPUESTA","")))</f>
        <v/>
      </c>
    </row>
    <row r="396">
      <c r="C396" s="4" t="n"/>
      <c r="D396" s="4" t="n"/>
      <c r="E396" s="5">
        <f>IF(AND(ISNUMBER(C396),ISNUMBER(D396)),D396-C396,"")</f>
        <v/>
      </c>
      <c r="I396" s="6" t="n"/>
      <c r="J396" s="6" t="n"/>
      <c r="K396" s="7">
        <f>IF(ISNUMBER(I396),I396-N(J396),"")</f>
        <v/>
      </c>
      <c r="M396" s="5">
        <f>IF(OR(B396="",L396="Cancelada",NOT(ISNUMBER(C396)),NOT(ISNUMBER(D396))),"",IF(D396&lt;=C396,"REVISAR FECHAS",IF(COUNTIFS($B$2:$B$501,B396,$C$2:$C$501,"&lt;"&amp;D396,$D$2:$D$501,"&gt;"&amp;C396,$L$2:$L$501,"&lt;&gt;Cancelada")&gt;1,"SUPERPUESTA","")))</f>
        <v/>
      </c>
    </row>
    <row r="397">
      <c r="C397" s="4" t="n"/>
      <c r="D397" s="4" t="n"/>
      <c r="E397" s="5">
        <f>IF(AND(ISNUMBER(C397),ISNUMBER(D397)),D397-C397,"")</f>
        <v/>
      </c>
      <c r="I397" s="6" t="n"/>
      <c r="J397" s="6" t="n"/>
      <c r="K397" s="7">
        <f>IF(ISNUMBER(I397),I397-N(J397),"")</f>
        <v/>
      </c>
      <c r="M397" s="5">
        <f>IF(OR(B397="",L397="Cancelada",NOT(ISNUMBER(C397)),NOT(ISNUMBER(D397))),"",IF(D397&lt;=C397,"REVISAR FECHAS",IF(COUNTIFS($B$2:$B$501,B397,$C$2:$C$501,"&lt;"&amp;D397,$D$2:$D$501,"&gt;"&amp;C397,$L$2:$L$501,"&lt;&gt;Cancelada")&gt;1,"SUPERPUESTA","")))</f>
        <v/>
      </c>
    </row>
    <row r="398">
      <c r="C398" s="4" t="n"/>
      <c r="D398" s="4" t="n"/>
      <c r="E398" s="5">
        <f>IF(AND(ISNUMBER(C398),ISNUMBER(D398)),D398-C398,"")</f>
        <v/>
      </c>
      <c r="I398" s="6" t="n"/>
      <c r="J398" s="6" t="n"/>
      <c r="K398" s="7">
        <f>IF(ISNUMBER(I398),I398-N(J398),"")</f>
        <v/>
      </c>
      <c r="M398" s="5">
        <f>IF(OR(B398="",L398="Cancelada",NOT(ISNUMBER(C398)),NOT(ISNUMBER(D398))),"",IF(D398&lt;=C398,"REVISAR FECHAS",IF(COUNTIFS($B$2:$B$501,B398,$C$2:$C$501,"&lt;"&amp;D398,$D$2:$D$501,"&gt;"&amp;C398,$L$2:$L$501,"&lt;&gt;Cancelada")&gt;1,"SUPERPUESTA","")))</f>
        <v/>
      </c>
    </row>
    <row r="399">
      <c r="C399" s="4" t="n"/>
      <c r="D399" s="4" t="n"/>
      <c r="E399" s="5">
        <f>IF(AND(ISNUMBER(C399),ISNUMBER(D399)),D399-C399,"")</f>
        <v/>
      </c>
      <c r="I399" s="6" t="n"/>
      <c r="J399" s="6" t="n"/>
      <c r="K399" s="7">
        <f>IF(ISNUMBER(I399),I399-N(J399),"")</f>
        <v/>
      </c>
      <c r="M399" s="5">
        <f>IF(OR(B399="",L399="Cancelada",NOT(ISNUMBER(C399)),NOT(ISNUMBER(D399))),"",IF(D399&lt;=C399,"REVISAR FECHAS",IF(COUNTIFS($B$2:$B$501,B399,$C$2:$C$501,"&lt;"&amp;D399,$D$2:$D$501,"&gt;"&amp;C399,$L$2:$L$501,"&lt;&gt;Cancelada")&gt;1,"SUPERPUESTA","")))</f>
        <v/>
      </c>
    </row>
    <row r="400">
      <c r="C400" s="4" t="n"/>
      <c r="D400" s="4" t="n"/>
      <c r="E400" s="5">
        <f>IF(AND(ISNUMBER(C400),ISNUMBER(D400)),D400-C400,"")</f>
        <v/>
      </c>
      <c r="I400" s="6" t="n"/>
      <c r="J400" s="6" t="n"/>
      <c r="K400" s="7">
        <f>IF(ISNUMBER(I400),I400-N(J400),"")</f>
        <v/>
      </c>
      <c r="M400" s="5">
        <f>IF(OR(B400="",L400="Cancelada",NOT(ISNUMBER(C400)),NOT(ISNUMBER(D400))),"",IF(D400&lt;=C400,"REVISAR FECHAS",IF(COUNTIFS($B$2:$B$501,B400,$C$2:$C$501,"&lt;"&amp;D400,$D$2:$D$501,"&gt;"&amp;C400,$L$2:$L$501,"&lt;&gt;Cancelada")&gt;1,"SUPERPUESTA","")))</f>
        <v/>
      </c>
    </row>
    <row r="401">
      <c r="C401" s="4" t="n"/>
      <c r="D401" s="4" t="n"/>
      <c r="E401" s="5">
        <f>IF(AND(ISNUMBER(C401),ISNUMBER(D401)),D401-C401,"")</f>
        <v/>
      </c>
      <c r="I401" s="6" t="n"/>
      <c r="J401" s="6" t="n"/>
      <c r="K401" s="7">
        <f>IF(ISNUMBER(I401),I401-N(J401),"")</f>
        <v/>
      </c>
      <c r="M401" s="5">
        <f>IF(OR(B401="",L401="Cancelada",NOT(ISNUMBER(C401)),NOT(ISNUMBER(D401))),"",IF(D401&lt;=C401,"REVISAR FECHAS",IF(COUNTIFS($B$2:$B$501,B401,$C$2:$C$501,"&lt;"&amp;D401,$D$2:$D$501,"&gt;"&amp;C401,$L$2:$L$501,"&lt;&gt;Cancelada")&gt;1,"SUPERPUESTA","")))</f>
        <v/>
      </c>
    </row>
    <row r="402">
      <c r="C402" s="4" t="n"/>
      <c r="D402" s="4" t="n"/>
      <c r="E402" s="5">
        <f>IF(AND(ISNUMBER(C402),ISNUMBER(D402)),D402-C402,"")</f>
        <v/>
      </c>
      <c r="I402" s="6" t="n"/>
      <c r="J402" s="6" t="n"/>
      <c r="K402" s="7">
        <f>IF(ISNUMBER(I402),I402-N(J402),"")</f>
        <v/>
      </c>
      <c r="M402" s="5">
        <f>IF(OR(B402="",L402="Cancelada",NOT(ISNUMBER(C402)),NOT(ISNUMBER(D402))),"",IF(D402&lt;=C402,"REVISAR FECHAS",IF(COUNTIFS($B$2:$B$501,B402,$C$2:$C$501,"&lt;"&amp;D402,$D$2:$D$501,"&gt;"&amp;C402,$L$2:$L$501,"&lt;&gt;Cancelada")&gt;1,"SUPERPUESTA","")))</f>
        <v/>
      </c>
    </row>
    <row r="403">
      <c r="C403" s="4" t="n"/>
      <c r="D403" s="4" t="n"/>
      <c r="E403" s="5">
        <f>IF(AND(ISNUMBER(C403),ISNUMBER(D403)),D403-C403,"")</f>
        <v/>
      </c>
      <c r="I403" s="6" t="n"/>
      <c r="J403" s="6" t="n"/>
      <c r="K403" s="7">
        <f>IF(ISNUMBER(I403),I403-N(J403),"")</f>
        <v/>
      </c>
      <c r="M403" s="5">
        <f>IF(OR(B403="",L403="Cancelada",NOT(ISNUMBER(C403)),NOT(ISNUMBER(D403))),"",IF(D403&lt;=C403,"REVISAR FECHAS",IF(COUNTIFS($B$2:$B$501,B403,$C$2:$C$501,"&lt;"&amp;D403,$D$2:$D$501,"&gt;"&amp;C403,$L$2:$L$501,"&lt;&gt;Cancelada")&gt;1,"SUPERPUESTA","")))</f>
        <v/>
      </c>
    </row>
    <row r="404">
      <c r="C404" s="4" t="n"/>
      <c r="D404" s="4" t="n"/>
      <c r="E404" s="5">
        <f>IF(AND(ISNUMBER(C404),ISNUMBER(D404)),D404-C404,"")</f>
        <v/>
      </c>
      <c r="I404" s="6" t="n"/>
      <c r="J404" s="6" t="n"/>
      <c r="K404" s="7">
        <f>IF(ISNUMBER(I404),I404-N(J404),"")</f>
        <v/>
      </c>
      <c r="M404" s="5">
        <f>IF(OR(B404="",L404="Cancelada",NOT(ISNUMBER(C404)),NOT(ISNUMBER(D404))),"",IF(D404&lt;=C404,"REVISAR FECHAS",IF(COUNTIFS($B$2:$B$501,B404,$C$2:$C$501,"&lt;"&amp;D404,$D$2:$D$501,"&gt;"&amp;C404,$L$2:$L$501,"&lt;&gt;Cancelada")&gt;1,"SUPERPUESTA","")))</f>
        <v/>
      </c>
    </row>
    <row r="405">
      <c r="C405" s="4" t="n"/>
      <c r="D405" s="4" t="n"/>
      <c r="E405" s="5">
        <f>IF(AND(ISNUMBER(C405),ISNUMBER(D405)),D405-C405,"")</f>
        <v/>
      </c>
      <c r="I405" s="6" t="n"/>
      <c r="J405" s="6" t="n"/>
      <c r="K405" s="7">
        <f>IF(ISNUMBER(I405),I405-N(J405),"")</f>
        <v/>
      </c>
      <c r="M405" s="5">
        <f>IF(OR(B405="",L405="Cancelada",NOT(ISNUMBER(C405)),NOT(ISNUMBER(D405))),"",IF(D405&lt;=C405,"REVISAR FECHAS",IF(COUNTIFS($B$2:$B$501,B405,$C$2:$C$501,"&lt;"&amp;D405,$D$2:$D$501,"&gt;"&amp;C405,$L$2:$L$501,"&lt;&gt;Cancelada")&gt;1,"SUPERPUESTA","")))</f>
        <v/>
      </c>
    </row>
    <row r="406">
      <c r="C406" s="4" t="n"/>
      <c r="D406" s="4" t="n"/>
      <c r="E406" s="5">
        <f>IF(AND(ISNUMBER(C406),ISNUMBER(D406)),D406-C406,"")</f>
        <v/>
      </c>
      <c r="I406" s="6" t="n"/>
      <c r="J406" s="6" t="n"/>
      <c r="K406" s="7">
        <f>IF(ISNUMBER(I406),I406-N(J406),"")</f>
        <v/>
      </c>
      <c r="M406" s="5">
        <f>IF(OR(B406="",L406="Cancelada",NOT(ISNUMBER(C406)),NOT(ISNUMBER(D406))),"",IF(D406&lt;=C406,"REVISAR FECHAS",IF(COUNTIFS($B$2:$B$501,B406,$C$2:$C$501,"&lt;"&amp;D406,$D$2:$D$501,"&gt;"&amp;C406,$L$2:$L$501,"&lt;&gt;Cancelada")&gt;1,"SUPERPUESTA","")))</f>
        <v/>
      </c>
    </row>
    <row r="407">
      <c r="C407" s="4" t="n"/>
      <c r="D407" s="4" t="n"/>
      <c r="E407" s="5">
        <f>IF(AND(ISNUMBER(C407),ISNUMBER(D407)),D407-C407,"")</f>
        <v/>
      </c>
      <c r="I407" s="6" t="n"/>
      <c r="J407" s="6" t="n"/>
      <c r="K407" s="7">
        <f>IF(ISNUMBER(I407),I407-N(J407),"")</f>
        <v/>
      </c>
      <c r="M407" s="5">
        <f>IF(OR(B407="",L407="Cancelada",NOT(ISNUMBER(C407)),NOT(ISNUMBER(D407))),"",IF(D407&lt;=C407,"REVISAR FECHAS",IF(COUNTIFS($B$2:$B$501,B407,$C$2:$C$501,"&lt;"&amp;D407,$D$2:$D$501,"&gt;"&amp;C407,$L$2:$L$501,"&lt;&gt;Cancelada")&gt;1,"SUPERPUESTA","")))</f>
        <v/>
      </c>
    </row>
    <row r="408">
      <c r="C408" s="4" t="n"/>
      <c r="D408" s="4" t="n"/>
      <c r="E408" s="5">
        <f>IF(AND(ISNUMBER(C408),ISNUMBER(D408)),D408-C408,"")</f>
        <v/>
      </c>
      <c r="I408" s="6" t="n"/>
      <c r="J408" s="6" t="n"/>
      <c r="K408" s="7">
        <f>IF(ISNUMBER(I408),I408-N(J408),"")</f>
        <v/>
      </c>
      <c r="M408" s="5">
        <f>IF(OR(B408="",L408="Cancelada",NOT(ISNUMBER(C408)),NOT(ISNUMBER(D408))),"",IF(D408&lt;=C408,"REVISAR FECHAS",IF(COUNTIFS($B$2:$B$501,B408,$C$2:$C$501,"&lt;"&amp;D408,$D$2:$D$501,"&gt;"&amp;C408,$L$2:$L$501,"&lt;&gt;Cancelada")&gt;1,"SUPERPUESTA","")))</f>
        <v/>
      </c>
    </row>
    <row r="409">
      <c r="C409" s="4" t="n"/>
      <c r="D409" s="4" t="n"/>
      <c r="E409" s="5">
        <f>IF(AND(ISNUMBER(C409),ISNUMBER(D409)),D409-C409,"")</f>
        <v/>
      </c>
      <c r="I409" s="6" t="n"/>
      <c r="J409" s="6" t="n"/>
      <c r="K409" s="7">
        <f>IF(ISNUMBER(I409),I409-N(J409),"")</f>
        <v/>
      </c>
      <c r="M409" s="5">
        <f>IF(OR(B409="",L409="Cancelada",NOT(ISNUMBER(C409)),NOT(ISNUMBER(D409))),"",IF(D409&lt;=C409,"REVISAR FECHAS",IF(COUNTIFS($B$2:$B$501,B409,$C$2:$C$501,"&lt;"&amp;D409,$D$2:$D$501,"&gt;"&amp;C409,$L$2:$L$501,"&lt;&gt;Cancelada")&gt;1,"SUPERPUESTA","")))</f>
        <v/>
      </c>
    </row>
    <row r="410">
      <c r="C410" s="4" t="n"/>
      <c r="D410" s="4" t="n"/>
      <c r="E410" s="5">
        <f>IF(AND(ISNUMBER(C410),ISNUMBER(D410)),D410-C410,"")</f>
        <v/>
      </c>
      <c r="I410" s="6" t="n"/>
      <c r="J410" s="6" t="n"/>
      <c r="K410" s="7">
        <f>IF(ISNUMBER(I410),I410-N(J410),"")</f>
        <v/>
      </c>
      <c r="M410" s="5">
        <f>IF(OR(B410="",L410="Cancelada",NOT(ISNUMBER(C410)),NOT(ISNUMBER(D410))),"",IF(D410&lt;=C410,"REVISAR FECHAS",IF(COUNTIFS($B$2:$B$501,B410,$C$2:$C$501,"&lt;"&amp;D410,$D$2:$D$501,"&gt;"&amp;C410,$L$2:$L$501,"&lt;&gt;Cancelada")&gt;1,"SUPERPUESTA","")))</f>
        <v/>
      </c>
    </row>
    <row r="411">
      <c r="C411" s="4" t="n"/>
      <c r="D411" s="4" t="n"/>
      <c r="E411" s="5">
        <f>IF(AND(ISNUMBER(C411),ISNUMBER(D411)),D411-C411,"")</f>
        <v/>
      </c>
      <c r="I411" s="6" t="n"/>
      <c r="J411" s="6" t="n"/>
      <c r="K411" s="7">
        <f>IF(ISNUMBER(I411),I411-N(J411),"")</f>
        <v/>
      </c>
      <c r="M411" s="5">
        <f>IF(OR(B411="",L411="Cancelada",NOT(ISNUMBER(C411)),NOT(ISNUMBER(D411))),"",IF(D411&lt;=C411,"REVISAR FECHAS",IF(COUNTIFS($B$2:$B$501,B411,$C$2:$C$501,"&lt;"&amp;D411,$D$2:$D$501,"&gt;"&amp;C411,$L$2:$L$501,"&lt;&gt;Cancelada")&gt;1,"SUPERPUESTA","")))</f>
        <v/>
      </c>
    </row>
    <row r="412">
      <c r="C412" s="4" t="n"/>
      <c r="D412" s="4" t="n"/>
      <c r="E412" s="5">
        <f>IF(AND(ISNUMBER(C412),ISNUMBER(D412)),D412-C412,"")</f>
        <v/>
      </c>
      <c r="I412" s="6" t="n"/>
      <c r="J412" s="6" t="n"/>
      <c r="K412" s="7">
        <f>IF(ISNUMBER(I412),I412-N(J412),"")</f>
        <v/>
      </c>
      <c r="M412" s="5">
        <f>IF(OR(B412="",L412="Cancelada",NOT(ISNUMBER(C412)),NOT(ISNUMBER(D412))),"",IF(D412&lt;=C412,"REVISAR FECHAS",IF(COUNTIFS($B$2:$B$501,B412,$C$2:$C$501,"&lt;"&amp;D412,$D$2:$D$501,"&gt;"&amp;C412,$L$2:$L$501,"&lt;&gt;Cancelada")&gt;1,"SUPERPUESTA","")))</f>
        <v/>
      </c>
    </row>
    <row r="413">
      <c r="C413" s="4" t="n"/>
      <c r="D413" s="4" t="n"/>
      <c r="E413" s="5">
        <f>IF(AND(ISNUMBER(C413),ISNUMBER(D413)),D413-C413,"")</f>
        <v/>
      </c>
      <c r="I413" s="6" t="n"/>
      <c r="J413" s="6" t="n"/>
      <c r="K413" s="7">
        <f>IF(ISNUMBER(I413),I413-N(J413),"")</f>
        <v/>
      </c>
      <c r="M413" s="5">
        <f>IF(OR(B413="",L413="Cancelada",NOT(ISNUMBER(C413)),NOT(ISNUMBER(D413))),"",IF(D413&lt;=C413,"REVISAR FECHAS",IF(COUNTIFS($B$2:$B$501,B413,$C$2:$C$501,"&lt;"&amp;D413,$D$2:$D$501,"&gt;"&amp;C413,$L$2:$L$501,"&lt;&gt;Cancelada")&gt;1,"SUPERPUESTA","")))</f>
        <v/>
      </c>
    </row>
    <row r="414">
      <c r="C414" s="4" t="n"/>
      <c r="D414" s="4" t="n"/>
      <c r="E414" s="5">
        <f>IF(AND(ISNUMBER(C414),ISNUMBER(D414)),D414-C414,"")</f>
        <v/>
      </c>
      <c r="I414" s="6" t="n"/>
      <c r="J414" s="6" t="n"/>
      <c r="K414" s="7">
        <f>IF(ISNUMBER(I414),I414-N(J414),"")</f>
        <v/>
      </c>
      <c r="M414" s="5">
        <f>IF(OR(B414="",L414="Cancelada",NOT(ISNUMBER(C414)),NOT(ISNUMBER(D414))),"",IF(D414&lt;=C414,"REVISAR FECHAS",IF(COUNTIFS($B$2:$B$501,B414,$C$2:$C$501,"&lt;"&amp;D414,$D$2:$D$501,"&gt;"&amp;C414,$L$2:$L$501,"&lt;&gt;Cancelada")&gt;1,"SUPERPUESTA","")))</f>
        <v/>
      </c>
    </row>
    <row r="415">
      <c r="C415" s="4" t="n"/>
      <c r="D415" s="4" t="n"/>
      <c r="E415" s="5">
        <f>IF(AND(ISNUMBER(C415),ISNUMBER(D415)),D415-C415,"")</f>
        <v/>
      </c>
      <c r="I415" s="6" t="n"/>
      <c r="J415" s="6" t="n"/>
      <c r="K415" s="7">
        <f>IF(ISNUMBER(I415),I415-N(J415),"")</f>
        <v/>
      </c>
      <c r="M415" s="5">
        <f>IF(OR(B415="",L415="Cancelada",NOT(ISNUMBER(C415)),NOT(ISNUMBER(D415))),"",IF(D415&lt;=C415,"REVISAR FECHAS",IF(COUNTIFS($B$2:$B$501,B415,$C$2:$C$501,"&lt;"&amp;D415,$D$2:$D$501,"&gt;"&amp;C415,$L$2:$L$501,"&lt;&gt;Cancelada")&gt;1,"SUPERPUESTA","")))</f>
        <v/>
      </c>
    </row>
    <row r="416">
      <c r="C416" s="4" t="n"/>
      <c r="D416" s="4" t="n"/>
      <c r="E416" s="5">
        <f>IF(AND(ISNUMBER(C416),ISNUMBER(D416)),D416-C416,"")</f>
        <v/>
      </c>
      <c r="I416" s="6" t="n"/>
      <c r="J416" s="6" t="n"/>
      <c r="K416" s="7">
        <f>IF(ISNUMBER(I416),I416-N(J416),"")</f>
        <v/>
      </c>
      <c r="M416" s="5">
        <f>IF(OR(B416="",L416="Cancelada",NOT(ISNUMBER(C416)),NOT(ISNUMBER(D416))),"",IF(D416&lt;=C416,"REVISAR FECHAS",IF(COUNTIFS($B$2:$B$501,B416,$C$2:$C$501,"&lt;"&amp;D416,$D$2:$D$501,"&gt;"&amp;C416,$L$2:$L$501,"&lt;&gt;Cancelada")&gt;1,"SUPERPUESTA","")))</f>
        <v/>
      </c>
    </row>
    <row r="417">
      <c r="C417" s="4" t="n"/>
      <c r="D417" s="4" t="n"/>
      <c r="E417" s="5">
        <f>IF(AND(ISNUMBER(C417),ISNUMBER(D417)),D417-C417,"")</f>
        <v/>
      </c>
      <c r="I417" s="6" t="n"/>
      <c r="J417" s="6" t="n"/>
      <c r="K417" s="7">
        <f>IF(ISNUMBER(I417),I417-N(J417),"")</f>
        <v/>
      </c>
      <c r="M417" s="5">
        <f>IF(OR(B417="",L417="Cancelada",NOT(ISNUMBER(C417)),NOT(ISNUMBER(D417))),"",IF(D417&lt;=C417,"REVISAR FECHAS",IF(COUNTIFS($B$2:$B$501,B417,$C$2:$C$501,"&lt;"&amp;D417,$D$2:$D$501,"&gt;"&amp;C417,$L$2:$L$501,"&lt;&gt;Cancelada")&gt;1,"SUPERPUESTA","")))</f>
        <v/>
      </c>
    </row>
    <row r="418">
      <c r="C418" s="4" t="n"/>
      <c r="D418" s="4" t="n"/>
      <c r="E418" s="5">
        <f>IF(AND(ISNUMBER(C418),ISNUMBER(D418)),D418-C418,"")</f>
        <v/>
      </c>
      <c r="I418" s="6" t="n"/>
      <c r="J418" s="6" t="n"/>
      <c r="K418" s="7">
        <f>IF(ISNUMBER(I418),I418-N(J418),"")</f>
        <v/>
      </c>
      <c r="M418" s="5">
        <f>IF(OR(B418="",L418="Cancelada",NOT(ISNUMBER(C418)),NOT(ISNUMBER(D418))),"",IF(D418&lt;=C418,"REVISAR FECHAS",IF(COUNTIFS($B$2:$B$501,B418,$C$2:$C$501,"&lt;"&amp;D418,$D$2:$D$501,"&gt;"&amp;C418,$L$2:$L$501,"&lt;&gt;Cancelada")&gt;1,"SUPERPUESTA","")))</f>
        <v/>
      </c>
    </row>
    <row r="419">
      <c r="C419" s="4" t="n"/>
      <c r="D419" s="4" t="n"/>
      <c r="E419" s="5">
        <f>IF(AND(ISNUMBER(C419),ISNUMBER(D419)),D419-C419,"")</f>
        <v/>
      </c>
      <c r="I419" s="6" t="n"/>
      <c r="J419" s="6" t="n"/>
      <c r="K419" s="7">
        <f>IF(ISNUMBER(I419),I419-N(J419),"")</f>
        <v/>
      </c>
      <c r="M419" s="5">
        <f>IF(OR(B419="",L419="Cancelada",NOT(ISNUMBER(C419)),NOT(ISNUMBER(D419))),"",IF(D419&lt;=C419,"REVISAR FECHAS",IF(COUNTIFS($B$2:$B$501,B419,$C$2:$C$501,"&lt;"&amp;D419,$D$2:$D$501,"&gt;"&amp;C419,$L$2:$L$501,"&lt;&gt;Cancelada")&gt;1,"SUPERPUESTA","")))</f>
        <v/>
      </c>
    </row>
    <row r="420">
      <c r="C420" s="4" t="n"/>
      <c r="D420" s="4" t="n"/>
      <c r="E420" s="5">
        <f>IF(AND(ISNUMBER(C420),ISNUMBER(D420)),D420-C420,"")</f>
        <v/>
      </c>
      <c r="I420" s="6" t="n"/>
      <c r="J420" s="6" t="n"/>
      <c r="K420" s="7">
        <f>IF(ISNUMBER(I420),I420-N(J420),"")</f>
        <v/>
      </c>
      <c r="M420" s="5">
        <f>IF(OR(B420="",L420="Cancelada",NOT(ISNUMBER(C420)),NOT(ISNUMBER(D420))),"",IF(D420&lt;=C420,"REVISAR FECHAS",IF(COUNTIFS($B$2:$B$501,B420,$C$2:$C$501,"&lt;"&amp;D420,$D$2:$D$501,"&gt;"&amp;C420,$L$2:$L$501,"&lt;&gt;Cancelada")&gt;1,"SUPERPUESTA","")))</f>
        <v/>
      </c>
    </row>
    <row r="421">
      <c r="C421" s="4" t="n"/>
      <c r="D421" s="4" t="n"/>
      <c r="E421" s="5">
        <f>IF(AND(ISNUMBER(C421),ISNUMBER(D421)),D421-C421,"")</f>
        <v/>
      </c>
      <c r="I421" s="6" t="n"/>
      <c r="J421" s="6" t="n"/>
      <c r="K421" s="7">
        <f>IF(ISNUMBER(I421),I421-N(J421),"")</f>
        <v/>
      </c>
      <c r="M421" s="5">
        <f>IF(OR(B421="",L421="Cancelada",NOT(ISNUMBER(C421)),NOT(ISNUMBER(D421))),"",IF(D421&lt;=C421,"REVISAR FECHAS",IF(COUNTIFS($B$2:$B$501,B421,$C$2:$C$501,"&lt;"&amp;D421,$D$2:$D$501,"&gt;"&amp;C421,$L$2:$L$501,"&lt;&gt;Cancelada")&gt;1,"SUPERPUESTA","")))</f>
        <v/>
      </c>
    </row>
    <row r="422">
      <c r="C422" s="4" t="n"/>
      <c r="D422" s="4" t="n"/>
      <c r="E422" s="5">
        <f>IF(AND(ISNUMBER(C422),ISNUMBER(D422)),D422-C422,"")</f>
        <v/>
      </c>
      <c r="I422" s="6" t="n"/>
      <c r="J422" s="6" t="n"/>
      <c r="K422" s="7">
        <f>IF(ISNUMBER(I422),I422-N(J422),"")</f>
        <v/>
      </c>
      <c r="M422" s="5">
        <f>IF(OR(B422="",L422="Cancelada",NOT(ISNUMBER(C422)),NOT(ISNUMBER(D422))),"",IF(D422&lt;=C422,"REVISAR FECHAS",IF(COUNTIFS($B$2:$B$501,B422,$C$2:$C$501,"&lt;"&amp;D422,$D$2:$D$501,"&gt;"&amp;C422,$L$2:$L$501,"&lt;&gt;Cancelada")&gt;1,"SUPERPUESTA","")))</f>
        <v/>
      </c>
    </row>
    <row r="423">
      <c r="C423" s="4" t="n"/>
      <c r="D423" s="4" t="n"/>
      <c r="E423" s="5">
        <f>IF(AND(ISNUMBER(C423),ISNUMBER(D423)),D423-C423,"")</f>
        <v/>
      </c>
      <c r="I423" s="6" t="n"/>
      <c r="J423" s="6" t="n"/>
      <c r="K423" s="7">
        <f>IF(ISNUMBER(I423),I423-N(J423),"")</f>
        <v/>
      </c>
      <c r="M423" s="5">
        <f>IF(OR(B423="",L423="Cancelada",NOT(ISNUMBER(C423)),NOT(ISNUMBER(D423))),"",IF(D423&lt;=C423,"REVISAR FECHAS",IF(COUNTIFS($B$2:$B$501,B423,$C$2:$C$501,"&lt;"&amp;D423,$D$2:$D$501,"&gt;"&amp;C423,$L$2:$L$501,"&lt;&gt;Cancelada")&gt;1,"SUPERPUESTA","")))</f>
        <v/>
      </c>
    </row>
    <row r="424">
      <c r="C424" s="4" t="n"/>
      <c r="D424" s="4" t="n"/>
      <c r="E424" s="5">
        <f>IF(AND(ISNUMBER(C424),ISNUMBER(D424)),D424-C424,"")</f>
        <v/>
      </c>
      <c r="I424" s="6" t="n"/>
      <c r="J424" s="6" t="n"/>
      <c r="K424" s="7">
        <f>IF(ISNUMBER(I424),I424-N(J424),"")</f>
        <v/>
      </c>
      <c r="M424" s="5">
        <f>IF(OR(B424="",L424="Cancelada",NOT(ISNUMBER(C424)),NOT(ISNUMBER(D424))),"",IF(D424&lt;=C424,"REVISAR FECHAS",IF(COUNTIFS($B$2:$B$501,B424,$C$2:$C$501,"&lt;"&amp;D424,$D$2:$D$501,"&gt;"&amp;C424,$L$2:$L$501,"&lt;&gt;Cancelada")&gt;1,"SUPERPUESTA","")))</f>
        <v/>
      </c>
    </row>
    <row r="425">
      <c r="C425" s="4" t="n"/>
      <c r="D425" s="4" t="n"/>
      <c r="E425" s="5">
        <f>IF(AND(ISNUMBER(C425),ISNUMBER(D425)),D425-C425,"")</f>
        <v/>
      </c>
      <c r="I425" s="6" t="n"/>
      <c r="J425" s="6" t="n"/>
      <c r="K425" s="7">
        <f>IF(ISNUMBER(I425),I425-N(J425),"")</f>
        <v/>
      </c>
      <c r="M425" s="5">
        <f>IF(OR(B425="",L425="Cancelada",NOT(ISNUMBER(C425)),NOT(ISNUMBER(D425))),"",IF(D425&lt;=C425,"REVISAR FECHAS",IF(COUNTIFS($B$2:$B$501,B425,$C$2:$C$501,"&lt;"&amp;D425,$D$2:$D$501,"&gt;"&amp;C425,$L$2:$L$501,"&lt;&gt;Cancelada")&gt;1,"SUPERPUESTA","")))</f>
        <v/>
      </c>
    </row>
    <row r="426">
      <c r="C426" s="4" t="n"/>
      <c r="D426" s="4" t="n"/>
      <c r="E426" s="5">
        <f>IF(AND(ISNUMBER(C426),ISNUMBER(D426)),D426-C426,"")</f>
        <v/>
      </c>
      <c r="I426" s="6" t="n"/>
      <c r="J426" s="6" t="n"/>
      <c r="K426" s="7">
        <f>IF(ISNUMBER(I426),I426-N(J426),"")</f>
        <v/>
      </c>
      <c r="M426" s="5">
        <f>IF(OR(B426="",L426="Cancelada",NOT(ISNUMBER(C426)),NOT(ISNUMBER(D426))),"",IF(D426&lt;=C426,"REVISAR FECHAS",IF(COUNTIFS($B$2:$B$501,B426,$C$2:$C$501,"&lt;"&amp;D426,$D$2:$D$501,"&gt;"&amp;C426,$L$2:$L$501,"&lt;&gt;Cancelada")&gt;1,"SUPERPUESTA","")))</f>
        <v/>
      </c>
    </row>
    <row r="427">
      <c r="C427" s="4" t="n"/>
      <c r="D427" s="4" t="n"/>
      <c r="E427" s="5">
        <f>IF(AND(ISNUMBER(C427),ISNUMBER(D427)),D427-C427,"")</f>
        <v/>
      </c>
      <c r="I427" s="6" t="n"/>
      <c r="J427" s="6" t="n"/>
      <c r="K427" s="7">
        <f>IF(ISNUMBER(I427),I427-N(J427),"")</f>
        <v/>
      </c>
      <c r="M427" s="5">
        <f>IF(OR(B427="",L427="Cancelada",NOT(ISNUMBER(C427)),NOT(ISNUMBER(D427))),"",IF(D427&lt;=C427,"REVISAR FECHAS",IF(COUNTIFS($B$2:$B$501,B427,$C$2:$C$501,"&lt;"&amp;D427,$D$2:$D$501,"&gt;"&amp;C427,$L$2:$L$501,"&lt;&gt;Cancelada")&gt;1,"SUPERPUESTA","")))</f>
        <v/>
      </c>
    </row>
    <row r="428">
      <c r="C428" s="4" t="n"/>
      <c r="D428" s="4" t="n"/>
      <c r="E428" s="5">
        <f>IF(AND(ISNUMBER(C428),ISNUMBER(D428)),D428-C428,"")</f>
        <v/>
      </c>
      <c r="I428" s="6" t="n"/>
      <c r="J428" s="6" t="n"/>
      <c r="K428" s="7">
        <f>IF(ISNUMBER(I428),I428-N(J428),"")</f>
        <v/>
      </c>
      <c r="M428" s="5">
        <f>IF(OR(B428="",L428="Cancelada",NOT(ISNUMBER(C428)),NOT(ISNUMBER(D428))),"",IF(D428&lt;=C428,"REVISAR FECHAS",IF(COUNTIFS($B$2:$B$501,B428,$C$2:$C$501,"&lt;"&amp;D428,$D$2:$D$501,"&gt;"&amp;C428,$L$2:$L$501,"&lt;&gt;Cancelada")&gt;1,"SUPERPUESTA","")))</f>
        <v/>
      </c>
    </row>
    <row r="429">
      <c r="C429" s="4" t="n"/>
      <c r="D429" s="4" t="n"/>
      <c r="E429" s="5">
        <f>IF(AND(ISNUMBER(C429),ISNUMBER(D429)),D429-C429,"")</f>
        <v/>
      </c>
      <c r="I429" s="6" t="n"/>
      <c r="J429" s="6" t="n"/>
      <c r="K429" s="7">
        <f>IF(ISNUMBER(I429),I429-N(J429),"")</f>
        <v/>
      </c>
      <c r="M429" s="5">
        <f>IF(OR(B429="",L429="Cancelada",NOT(ISNUMBER(C429)),NOT(ISNUMBER(D429))),"",IF(D429&lt;=C429,"REVISAR FECHAS",IF(COUNTIFS($B$2:$B$501,B429,$C$2:$C$501,"&lt;"&amp;D429,$D$2:$D$501,"&gt;"&amp;C429,$L$2:$L$501,"&lt;&gt;Cancelada")&gt;1,"SUPERPUESTA","")))</f>
        <v/>
      </c>
    </row>
    <row r="430">
      <c r="C430" s="4" t="n"/>
      <c r="D430" s="4" t="n"/>
      <c r="E430" s="5">
        <f>IF(AND(ISNUMBER(C430),ISNUMBER(D430)),D430-C430,"")</f>
        <v/>
      </c>
      <c r="I430" s="6" t="n"/>
      <c r="J430" s="6" t="n"/>
      <c r="K430" s="7">
        <f>IF(ISNUMBER(I430),I430-N(J430),"")</f>
        <v/>
      </c>
      <c r="M430" s="5">
        <f>IF(OR(B430="",L430="Cancelada",NOT(ISNUMBER(C430)),NOT(ISNUMBER(D430))),"",IF(D430&lt;=C430,"REVISAR FECHAS",IF(COUNTIFS($B$2:$B$501,B430,$C$2:$C$501,"&lt;"&amp;D430,$D$2:$D$501,"&gt;"&amp;C430,$L$2:$L$501,"&lt;&gt;Cancelada")&gt;1,"SUPERPUESTA","")))</f>
        <v/>
      </c>
    </row>
    <row r="431">
      <c r="C431" s="4" t="n"/>
      <c r="D431" s="4" t="n"/>
      <c r="E431" s="5">
        <f>IF(AND(ISNUMBER(C431),ISNUMBER(D431)),D431-C431,"")</f>
        <v/>
      </c>
      <c r="I431" s="6" t="n"/>
      <c r="J431" s="6" t="n"/>
      <c r="K431" s="7">
        <f>IF(ISNUMBER(I431),I431-N(J431),"")</f>
        <v/>
      </c>
      <c r="M431" s="5">
        <f>IF(OR(B431="",L431="Cancelada",NOT(ISNUMBER(C431)),NOT(ISNUMBER(D431))),"",IF(D431&lt;=C431,"REVISAR FECHAS",IF(COUNTIFS($B$2:$B$501,B431,$C$2:$C$501,"&lt;"&amp;D431,$D$2:$D$501,"&gt;"&amp;C431,$L$2:$L$501,"&lt;&gt;Cancelada")&gt;1,"SUPERPUESTA","")))</f>
        <v/>
      </c>
    </row>
    <row r="432">
      <c r="C432" s="4" t="n"/>
      <c r="D432" s="4" t="n"/>
      <c r="E432" s="5">
        <f>IF(AND(ISNUMBER(C432),ISNUMBER(D432)),D432-C432,"")</f>
        <v/>
      </c>
      <c r="I432" s="6" t="n"/>
      <c r="J432" s="6" t="n"/>
      <c r="K432" s="7">
        <f>IF(ISNUMBER(I432),I432-N(J432),"")</f>
        <v/>
      </c>
      <c r="M432" s="5">
        <f>IF(OR(B432="",L432="Cancelada",NOT(ISNUMBER(C432)),NOT(ISNUMBER(D432))),"",IF(D432&lt;=C432,"REVISAR FECHAS",IF(COUNTIFS($B$2:$B$501,B432,$C$2:$C$501,"&lt;"&amp;D432,$D$2:$D$501,"&gt;"&amp;C432,$L$2:$L$501,"&lt;&gt;Cancelada")&gt;1,"SUPERPUESTA","")))</f>
        <v/>
      </c>
    </row>
    <row r="433">
      <c r="C433" s="4" t="n"/>
      <c r="D433" s="4" t="n"/>
      <c r="E433" s="5">
        <f>IF(AND(ISNUMBER(C433),ISNUMBER(D433)),D433-C433,"")</f>
        <v/>
      </c>
      <c r="I433" s="6" t="n"/>
      <c r="J433" s="6" t="n"/>
      <c r="K433" s="7">
        <f>IF(ISNUMBER(I433),I433-N(J433),"")</f>
        <v/>
      </c>
      <c r="M433" s="5">
        <f>IF(OR(B433="",L433="Cancelada",NOT(ISNUMBER(C433)),NOT(ISNUMBER(D433))),"",IF(D433&lt;=C433,"REVISAR FECHAS",IF(COUNTIFS($B$2:$B$501,B433,$C$2:$C$501,"&lt;"&amp;D433,$D$2:$D$501,"&gt;"&amp;C433,$L$2:$L$501,"&lt;&gt;Cancelada")&gt;1,"SUPERPUESTA","")))</f>
        <v/>
      </c>
    </row>
    <row r="434">
      <c r="C434" s="4" t="n"/>
      <c r="D434" s="4" t="n"/>
      <c r="E434" s="5">
        <f>IF(AND(ISNUMBER(C434),ISNUMBER(D434)),D434-C434,"")</f>
        <v/>
      </c>
      <c r="I434" s="6" t="n"/>
      <c r="J434" s="6" t="n"/>
      <c r="K434" s="7">
        <f>IF(ISNUMBER(I434),I434-N(J434),"")</f>
        <v/>
      </c>
      <c r="M434" s="5">
        <f>IF(OR(B434="",L434="Cancelada",NOT(ISNUMBER(C434)),NOT(ISNUMBER(D434))),"",IF(D434&lt;=C434,"REVISAR FECHAS",IF(COUNTIFS($B$2:$B$501,B434,$C$2:$C$501,"&lt;"&amp;D434,$D$2:$D$501,"&gt;"&amp;C434,$L$2:$L$501,"&lt;&gt;Cancelada")&gt;1,"SUPERPUESTA","")))</f>
        <v/>
      </c>
    </row>
    <row r="435">
      <c r="C435" s="4" t="n"/>
      <c r="D435" s="4" t="n"/>
      <c r="E435" s="5">
        <f>IF(AND(ISNUMBER(C435),ISNUMBER(D435)),D435-C435,"")</f>
        <v/>
      </c>
      <c r="I435" s="6" t="n"/>
      <c r="J435" s="6" t="n"/>
      <c r="K435" s="7">
        <f>IF(ISNUMBER(I435),I435-N(J435),"")</f>
        <v/>
      </c>
      <c r="M435" s="5">
        <f>IF(OR(B435="",L435="Cancelada",NOT(ISNUMBER(C435)),NOT(ISNUMBER(D435))),"",IF(D435&lt;=C435,"REVISAR FECHAS",IF(COUNTIFS($B$2:$B$501,B435,$C$2:$C$501,"&lt;"&amp;D435,$D$2:$D$501,"&gt;"&amp;C435,$L$2:$L$501,"&lt;&gt;Cancelada")&gt;1,"SUPERPUESTA","")))</f>
        <v/>
      </c>
    </row>
    <row r="436">
      <c r="C436" s="4" t="n"/>
      <c r="D436" s="4" t="n"/>
      <c r="E436" s="5">
        <f>IF(AND(ISNUMBER(C436),ISNUMBER(D436)),D436-C436,"")</f>
        <v/>
      </c>
      <c r="I436" s="6" t="n"/>
      <c r="J436" s="6" t="n"/>
      <c r="K436" s="7">
        <f>IF(ISNUMBER(I436),I436-N(J436),"")</f>
        <v/>
      </c>
      <c r="M436" s="5">
        <f>IF(OR(B436="",L436="Cancelada",NOT(ISNUMBER(C436)),NOT(ISNUMBER(D436))),"",IF(D436&lt;=C436,"REVISAR FECHAS",IF(COUNTIFS($B$2:$B$501,B436,$C$2:$C$501,"&lt;"&amp;D436,$D$2:$D$501,"&gt;"&amp;C436,$L$2:$L$501,"&lt;&gt;Cancelada")&gt;1,"SUPERPUESTA","")))</f>
        <v/>
      </c>
    </row>
    <row r="437">
      <c r="C437" s="4" t="n"/>
      <c r="D437" s="4" t="n"/>
      <c r="E437" s="5">
        <f>IF(AND(ISNUMBER(C437),ISNUMBER(D437)),D437-C437,"")</f>
        <v/>
      </c>
      <c r="I437" s="6" t="n"/>
      <c r="J437" s="6" t="n"/>
      <c r="K437" s="7">
        <f>IF(ISNUMBER(I437),I437-N(J437),"")</f>
        <v/>
      </c>
      <c r="M437" s="5">
        <f>IF(OR(B437="",L437="Cancelada",NOT(ISNUMBER(C437)),NOT(ISNUMBER(D437))),"",IF(D437&lt;=C437,"REVISAR FECHAS",IF(COUNTIFS($B$2:$B$501,B437,$C$2:$C$501,"&lt;"&amp;D437,$D$2:$D$501,"&gt;"&amp;C437,$L$2:$L$501,"&lt;&gt;Cancelada")&gt;1,"SUPERPUESTA","")))</f>
        <v/>
      </c>
    </row>
    <row r="438">
      <c r="C438" s="4" t="n"/>
      <c r="D438" s="4" t="n"/>
      <c r="E438" s="5">
        <f>IF(AND(ISNUMBER(C438),ISNUMBER(D438)),D438-C438,"")</f>
        <v/>
      </c>
      <c r="I438" s="6" t="n"/>
      <c r="J438" s="6" t="n"/>
      <c r="K438" s="7">
        <f>IF(ISNUMBER(I438),I438-N(J438),"")</f>
        <v/>
      </c>
      <c r="M438" s="5">
        <f>IF(OR(B438="",L438="Cancelada",NOT(ISNUMBER(C438)),NOT(ISNUMBER(D438))),"",IF(D438&lt;=C438,"REVISAR FECHAS",IF(COUNTIFS($B$2:$B$501,B438,$C$2:$C$501,"&lt;"&amp;D438,$D$2:$D$501,"&gt;"&amp;C438,$L$2:$L$501,"&lt;&gt;Cancelada")&gt;1,"SUPERPUESTA","")))</f>
        <v/>
      </c>
    </row>
    <row r="439">
      <c r="C439" s="4" t="n"/>
      <c r="D439" s="4" t="n"/>
      <c r="E439" s="5">
        <f>IF(AND(ISNUMBER(C439),ISNUMBER(D439)),D439-C439,"")</f>
        <v/>
      </c>
      <c r="I439" s="6" t="n"/>
      <c r="J439" s="6" t="n"/>
      <c r="K439" s="7">
        <f>IF(ISNUMBER(I439),I439-N(J439),"")</f>
        <v/>
      </c>
      <c r="M439" s="5">
        <f>IF(OR(B439="",L439="Cancelada",NOT(ISNUMBER(C439)),NOT(ISNUMBER(D439))),"",IF(D439&lt;=C439,"REVISAR FECHAS",IF(COUNTIFS($B$2:$B$501,B439,$C$2:$C$501,"&lt;"&amp;D439,$D$2:$D$501,"&gt;"&amp;C439,$L$2:$L$501,"&lt;&gt;Cancelada")&gt;1,"SUPERPUESTA","")))</f>
        <v/>
      </c>
    </row>
    <row r="440">
      <c r="C440" s="4" t="n"/>
      <c r="D440" s="4" t="n"/>
      <c r="E440" s="5">
        <f>IF(AND(ISNUMBER(C440),ISNUMBER(D440)),D440-C440,"")</f>
        <v/>
      </c>
      <c r="I440" s="6" t="n"/>
      <c r="J440" s="6" t="n"/>
      <c r="K440" s="7">
        <f>IF(ISNUMBER(I440),I440-N(J440),"")</f>
        <v/>
      </c>
      <c r="M440" s="5">
        <f>IF(OR(B440="",L440="Cancelada",NOT(ISNUMBER(C440)),NOT(ISNUMBER(D440))),"",IF(D440&lt;=C440,"REVISAR FECHAS",IF(COUNTIFS($B$2:$B$501,B440,$C$2:$C$501,"&lt;"&amp;D440,$D$2:$D$501,"&gt;"&amp;C440,$L$2:$L$501,"&lt;&gt;Cancelada")&gt;1,"SUPERPUESTA","")))</f>
        <v/>
      </c>
    </row>
    <row r="441">
      <c r="C441" s="4" t="n"/>
      <c r="D441" s="4" t="n"/>
      <c r="E441" s="5">
        <f>IF(AND(ISNUMBER(C441),ISNUMBER(D441)),D441-C441,"")</f>
        <v/>
      </c>
      <c r="I441" s="6" t="n"/>
      <c r="J441" s="6" t="n"/>
      <c r="K441" s="7">
        <f>IF(ISNUMBER(I441),I441-N(J441),"")</f>
        <v/>
      </c>
      <c r="M441" s="5">
        <f>IF(OR(B441="",L441="Cancelada",NOT(ISNUMBER(C441)),NOT(ISNUMBER(D441))),"",IF(D441&lt;=C441,"REVISAR FECHAS",IF(COUNTIFS($B$2:$B$501,B441,$C$2:$C$501,"&lt;"&amp;D441,$D$2:$D$501,"&gt;"&amp;C441,$L$2:$L$501,"&lt;&gt;Cancelada")&gt;1,"SUPERPUESTA","")))</f>
        <v/>
      </c>
    </row>
    <row r="442">
      <c r="C442" s="4" t="n"/>
      <c r="D442" s="4" t="n"/>
      <c r="E442" s="5">
        <f>IF(AND(ISNUMBER(C442),ISNUMBER(D442)),D442-C442,"")</f>
        <v/>
      </c>
      <c r="I442" s="6" t="n"/>
      <c r="J442" s="6" t="n"/>
      <c r="K442" s="7">
        <f>IF(ISNUMBER(I442),I442-N(J442),"")</f>
        <v/>
      </c>
      <c r="M442" s="5">
        <f>IF(OR(B442="",L442="Cancelada",NOT(ISNUMBER(C442)),NOT(ISNUMBER(D442))),"",IF(D442&lt;=C442,"REVISAR FECHAS",IF(COUNTIFS($B$2:$B$501,B442,$C$2:$C$501,"&lt;"&amp;D442,$D$2:$D$501,"&gt;"&amp;C442,$L$2:$L$501,"&lt;&gt;Cancelada")&gt;1,"SUPERPUESTA","")))</f>
        <v/>
      </c>
    </row>
    <row r="443">
      <c r="C443" s="4" t="n"/>
      <c r="D443" s="4" t="n"/>
      <c r="E443" s="5">
        <f>IF(AND(ISNUMBER(C443),ISNUMBER(D443)),D443-C443,"")</f>
        <v/>
      </c>
      <c r="I443" s="6" t="n"/>
      <c r="J443" s="6" t="n"/>
      <c r="K443" s="7">
        <f>IF(ISNUMBER(I443),I443-N(J443),"")</f>
        <v/>
      </c>
      <c r="M443" s="5">
        <f>IF(OR(B443="",L443="Cancelada",NOT(ISNUMBER(C443)),NOT(ISNUMBER(D443))),"",IF(D443&lt;=C443,"REVISAR FECHAS",IF(COUNTIFS($B$2:$B$501,B443,$C$2:$C$501,"&lt;"&amp;D443,$D$2:$D$501,"&gt;"&amp;C443,$L$2:$L$501,"&lt;&gt;Cancelada")&gt;1,"SUPERPUESTA","")))</f>
        <v/>
      </c>
    </row>
    <row r="444">
      <c r="C444" s="4" t="n"/>
      <c r="D444" s="4" t="n"/>
      <c r="E444" s="5">
        <f>IF(AND(ISNUMBER(C444),ISNUMBER(D444)),D444-C444,"")</f>
        <v/>
      </c>
      <c r="I444" s="6" t="n"/>
      <c r="J444" s="6" t="n"/>
      <c r="K444" s="7">
        <f>IF(ISNUMBER(I444),I444-N(J444),"")</f>
        <v/>
      </c>
      <c r="M444" s="5">
        <f>IF(OR(B444="",L444="Cancelada",NOT(ISNUMBER(C444)),NOT(ISNUMBER(D444))),"",IF(D444&lt;=C444,"REVISAR FECHAS",IF(COUNTIFS($B$2:$B$501,B444,$C$2:$C$501,"&lt;"&amp;D444,$D$2:$D$501,"&gt;"&amp;C444,$L$2:$L$501,"&lt;&gt;Cancelada")&gt;1,"SUPERPUESTA","")))</f>
        <v/>
      </c>
    </row>
    <row r="445">
      <c r="C445" s="4" t="n"/>
      <c r="D445" s="4" t="n"/>
      <c r="E445" s="5">
        <f>IF(AND(ISNUMBER(C445),ISNUMBER(D445)),D445-C445,"")</f>
        <v/>
      </c>
      <c r="I445" s="6" t="n"/>
      <c r="J445" s="6" t="n"/>
      <c r="K445" s="7">
        <f>IF(ISNUMBER(I445),I445-N(J445),"")</f>
        <v/>
      </c>
      <c r="M445" s="5">
        <f>IF(OR(B445="",L445="Cancelada",NOT(ISNUMBER(C445)),NOT(ISNUMBER(D445))),"",IF(D445&lt;=C445,"REVISAR FECHAS",IF(COUNTIFS($B$2:$B$501,B445,$C$2:$C$501,"&lt;"&amp;D445,$D$2:$D$501,"&gt;"&amp;C445,$L$2:$L$501,"&lt;&gt;Cancelada")&gt;1,"SUPERPUESTA","")))</f>
        <v/>
      </c>
    </row>
    <row r="446">
      <c r="C446" s="4" t="n"/>
      <c r="D446" s="4" t="n"/>
      <c r="E446" s="5">
        <f>IF(AND(ISNUMBER(C446),ISNUMBER(D446)),D446-C446,"")</f>
        <v/>
      </c>
      <c r="I446" s="6" t="n"/>
      <c r="J446" s="6" t="n"/>
      <c r="K446" s="7">
        <f>IF(ISNUMBER(I446),I446-N(J446),"")</f>
        <v/>
      </c>
      <c r="M446" s="5">
        <f>IF(OR(B446="",L446="Cancelada",NOT(ISNUMBER(C446)),NOT(ISNUMBER(D446))),"",IF(D446&lt;=C446,"REVISAR FECHAS",IF(COUNTIFS($B$2:$B$501,B446,$C$2:$C$501,"&lt;"&amp;D446,$D$2:$D$501,"&gt;"&amp;C446,$L$2:$L$501,"&lt;&gt;Cancelada")&gt;1,"SUPERPUESTA","")))</f>
        <v/>
      </c>
    </row>
    <row r="447">
      <c r="C447" s="4" t="n"/>
      <c r="D447" s="4" t="n"/>
      <c r="E447" s="5">
        <f>IF(AND(ISNUMBER(C447),ISNUMBER(D447)),D447-C447,"")</f>
        <v/>
      </c>
      <c r="I447" s="6" t="n"/>
      <c r="J447" s="6" t="n"/>
      <c r="K447" s="7">
        <f>IF(ISNUMBER(I447),I447-N(J447),"")</f>
        <v/>
      </c>
      <c r="M447" s="5">
        <f>IF(OR(B447="",L447="Cancelada",NOT(ISNUMBER(C447)),NOT(ISNUMBER(D447))),"",IF(D447&lt;=C447,"REVISAR FECHAS",IF(COUNTIFS($B$2:$B$501,B447,$C$2:$C$501,"&lt;"&amp;D447,$D$2:$D$501,"&gt;"&amp;C447,$L$2:$L$501,"&lt;&gt;Cancelada")&gt;1,"SUPERPUESTA","")))</f>
        <v/>
      </c>
    </row>
    <row r="448">
      <c r="C448" s="4" t="n"/>
      <c r="D448" s="4" t="n"/>
      <c r="E448" s="5">
        <f>IF(AND(ISNUMBER(C448),ISNUMBER(D448)),D448-C448,"")</f>
        <v/>
      </c>
      <c r="I448" s="6" t="n"/>
      <c r="J448" s="6" t="n"/>
      <c r="K448" s="7">
        <f>IF(ISNUMBER(I448),I448-N(J448),"")</f>
        <v/>
      </c>
      <c r="M448" s="5">
        <f>IF(OR(B448="",L448="Cancelada",NOT(ISNUMBER(C448)),NOT(ISNUMBER(D448))),"",IF(D448&lt;=C448,"REVISAR FECHAS",IF(COUNTIFS($B$2:$B$501,B448,$C$2:$C$501,"&lt;"&amp;D448,$D$2:$D$501,"&gt;"&amp;C448,$L$2:$L$501,"&lt;&gt;Cancelada")&gt;1,"SUPERPUESTA","")))</f>
        <v/>
      </c>
    </row>
    <row r="449">
      <c r="C449" s="4" t="n"/>
      <c r="D449" s="4" t="n"/>
      <c r="E449" s="5">
        <f>IF(AND(ISNUMBER(C449),ISNUMBER(D449)),D449-C449,"")</f>
        <v/>
      </c>
      <c r="I449" s="6" t="n"/>
      <c r="J449" s="6" t="n"/>
      <c r="K449" s="7">
        <f>IF(ISNUMBER(I449),I449-N(J449),"")</f>
        <v/>
      </c>
      <c r="M449" s="5">
        <f>IF(OR(B449="",L449="Cancelada",NOT(ISNUMBER(C449)),NOT(ISNUMBER(D449))),"",IF(D449&lt;=C449,"REVISAR FECHAS",IF(COUNTIFS($B$2:$B$501,B449,$C$2:$C$501,"&lt;"&amp;D449,$D$2:$D$501,"&gt;"&amp;C449,$L$2:$L$501,"&lt;&gt;Cancelada")&gt;1,"SUPERPUESTA","")))</f>
        <v/>
      </c>
    </row>
    <row r="450">
      <c r="C450" s="4" t="n"/>
      <c r="D450" s="4" t="n"/>
      <c r="E450" s="5">
        <f>IF(AND(ISNUMBER(C450),ISNUMBER(D450)),D450-C450,"")</f>
        <v/>
      </c>
      <c r="I450" s="6" t="n"/>
      <c r="J450" s="6" t="n"/>
      <c r="K450" s="7">
        <f>IF(ISNUMBER(I450),I450-N(J450),"")</f>
        <v/>
      </c>
      <c r="M450" s="5">
        <f>IF(OR(B450="",L450="Cancelada",NOT(ISNUMBER(C450)),NOT(ISNUMBER(D450))),"",IF(D450&lt;=C450,"REVISAR FECHAS",IF(COUNTIFS($B$2:$B$501,B450,$C$2:$C$501,"&lt;"&amp;D450,$D$2:$D$501,"&gt;"&amp;C450,$L$2:$L$501,"&lt;&gt;Cancelada")&gt;1,"SUPERPUESTA","")))</f>
        <v/>
      </c>
    </row>
    <row r="451">
      <c r="C451" s="4" t="n"/>
      <c r="D451" s="4" t="n"/>
      <c r="E451" s="5">
        <f>IF(AND(ISNUMBER(C451),ISNUMBER(D451)),D451-C451,"")</f>
        <v/>
      </c>
      <c r="I451" s="6" t="n"/>
      <c r="J451" s="6" t="n"/>
      <c r="K451" s="7">
        <f>IF(ISNUMBER(I451),I451-N(J451),"")</f>
        <v/>
      </c>
      <c r="M451" s="5">
        <f>IF(OR(B451="",L451="Cancelada",NOT(ISNUMBER(C451)),NOT(ISNUMBER(D451))),"",IF(D451&lt;=C451,"REVISAR FECHAS",IF(COUNTIFS($B$2:$B$501,B451,$C$2:$C$501,"&lt;"&amp;D451,$D$2:$D$501,"&gt;"&amp;C451,$L$2:$L$501,"&lt;&gt;Cancelada")&gt;1,"SUPERPUESTA","")))</f>
        <v/>
      </c>
    </row>
    <row r="452">
      <c r="C452" s="4" t="n"/>
      <c r="D452" s="4" t="n"/>
      <c r="E452" s="5">
        <f>IF(AND(ISNUMBER(C452),ISNUMBER(D452)),D452-C452,"")</f>
        <v/>
      </c>
      <c r="I452" s="6" t="n"/>
      <c r="J452" s="6" t="n"/>
      <c r="K452" s="7">
        <f>IF(ISNUMBER(I452),I452-N(J452),"")</f>
        <v/>
      </c>
      <c r="M452" s="5">
        <f>IF(OR(B452="",L452="Cancelada",NOT(ISNUMBER(C452)),NOT(ISNUMBER(D452))),"",IF(D452&lt;=C452,"REVISAR FECHAS",IF(COUNTIFS($B$2:$B$501,B452,$C$2:$C$501,"&lt;"&amp;D452,$D$2:$D$501,"&gt;"&amp;C452,$L$2:$L$501,"&lt;&gt;Cancelada")&gt;1,"SUPERPUESTA","")))</f>
        <v/>
      </c>
    </row>
    <row r="453">
      <c r="C453" s="4" t="n"/>
      <c r="D453" s="4" t="n"/>
      <c r="E453" s="5">
        <f>IF(AND(ISNUMBER(C453),ISNUMBER(D453)),D453-C453,"")</f>
        <v/>
      </c>
      <c r="I453" s="6" t="n"/>
      <c r="J453" s="6" t="n"/>
      <c r="K453" s="7">
        <f>IF(ISNUMBER(I453),I453-N(J453),"")</f>
        <v/>
      </c>
      <c r="M453" s="5">
        <f>IF(OR(B453="",L453="Cancelada",NOT(ISNUMBER(C453)),NOT(ISNUMBER(D453))),"",IF(D453&lt;=C453,"REVISAR FECHAS",IF(COUNTIFS($B$2:$B$501,B453,$C$2:$C$501,"&lt;"&amp;D453,$D$2:$D$501,"&gt;"&amp;C453,$L$2:$L$501,"&lt;&gt;Cancelada")&gt;1,"SUPERPUESTA","")))</f>
        <v/>
      </c>
    </row>
    <row r="454">
      <c r="C454" s="4" t="n"/>
      <c r="D454" s="4" t="n"/>
      <c r="E454" s="5">
        <f>IF(AND(ISNUMBER(C454),ISNUMBER(D454)),D454-C454,"")</f>
        <v/>
      </c>
      <c r="I454" s="6" t="n"/>
      <c r="J454" s="6" t="n"/>
      <c r="K454" s="7">
        <f>IF(ISNUMBER(I454),I454-N(J454),"")</f>
        <v/>
      </c>
      <c r="M454" s="5">
        <f>IF(OR(B454="",L454="Cancelada",NOT(ISNUMBER(C454)),NOT(ISNUMBER(D454))),"",IF(D454&lt;=C454,"REVISAR FECHAS",IF(COUNTIFS($B$2:$B$501,B454,$C$2:$C$501,"&lt;"&amp;D454,$D$2:$D$501,"&gt;"&amp;C454,$L$2:$L$501,"&lt;&gt;Cancelada")&gt;1,"SUPERPUESTA","")))</f>
        <v/>
      </c>
    </row>
    <row r="455">
      <c r="C455" s="4" t="n"/>
      <c r="D455" s="4" t="n"/>
      <c r="E455" s="5">
        <f>IF(AND(ISNUMBER(C455),ISNUMBER(D455)),D455-C455,"")</f>
        <v/>
      </c>
      <c r="I455" s="6" t="n"/>
      <c r="J455" s="6" t="n"/>
      <c r="K455" s="7">
        <f>IF(ISNUMBER(I455),I455-N(J455),"")</f>
        <v/>
      </c>
      <c r="M455" s="5">
        <f>IF(OR(B455="",L455="Cancelada",NOT(ISNUMBER(C455)),NOT(ISNUMBER(D455))),"",IF(D455&lt;=C455,"REVISAR FECHAS",IF(COUNTIFS($B$2:$B$501,B455,$C$2:$C$501,"&lt;"&amp;D455,$D$2:$D$501,"&gt;"&amp;C455,$L$2:$L$501,"&lt;&gt;Cancelada")&gt;1,"SUPERPUESTA","")))</f>
        <v/>
      </c>
    </row>
    <row r="456">
      <c r="C456" s="4" t="n"/>
      <c r="D456" s="4" t="n"/>
      <c r="E456" s="5">
        <f>IF(AND(ISNUMBER(C456),ISNUMBER(D456)),D456-C456,"")</f>
        <v/>
      </c>
      <c r="I456" s="6" t="n"/>
      <c r="J456" s="6" t="n"/>
      <c r="K456" s="7">
        <f>IF(ISNUMBER(I456),I456-N(J456),"")</f>
        <v/>
      </c>
      <c r="M456" s="5">
        <f>IF(OR(B456="",L456="Cancelada",NOT(ISNUMBER(C456)),NOT(ISNUMBER(D456))),"",IF(D456&lt;=C456,"REVISAR FECHAS",IF(COUNTIFS($B$2:$B$501,B456,$C$2:$C$501,"&lt;"&amp;D456,$D$2:$D$501,"&gt;"&amp;C456,$L$2:$L$501,"&lt;&gt;Cancelada")&gt;1,"SUPERPUESTA","")))</f>
        <v/>
      </c>
    </row>
    <row r="457">
      <c r="C457" s="4" t="n"/>
      <c r="D457" s="4" t="n"/>
      <c r="E457" s="5">
        <f>IF(AND(ISNUMBER(C457),ISNUMBER(D457)),D457-C457,"")</f>
        <v/>
      </c>
      <c r="I457" s="6" t="n"/>
      <c r="J457" s="6" t="n"/>
      <c r="K457" s="7">
        <f>IF(ISNUMBER(I457),I457-N(J457),"")</f>
        <v/>
      </c>
      <c r="M457" s="5">
        <f>IF(OR(B457="",L457="Cancelada",NOT(ISNUMBER(C457)),NOT(ISNUMBER(D457))),"",IF(D457&lt;=C457,"REVISAR FECHAS",IF(COUNTIFS($B$2:$B$501,B457,$C$2:$C$501,"&lt;"&amp;D457,$D$2:$D$501,"&gt;"&amp;C457,$L$2:$L$501,"&lt;&gt;Cancelada")&gt;1,"SUPERPUESTA","")))</f>
        <v/>
      </c>
    </row>
    <row r="458">
      <c r="C458" s="4" t="n"/>
      <c r="D458" s="4" t="n"/>
      <c r="E458" s="5">
        <f>IF(AND(ISNUMBER(C458),ISNUMBER(D458)),D458-C458,"")</f>
        <v/>
      </c>
      <c r="I458" s="6" t="n"/>
      <c r="J458" s="6" t="n"/>
      <c r="K458" s="7">
        <f>IF(ISNUMBER(I458),I458-N(J458),"")</f>
        <v/>
      </c>
      <c r="M458" s="5">
        <f>IF(OR(B458="",L458="Cancelada",NOT(ISNUMBER(C458)),NOT(ISNUMBER(D458))),"",IF(D458&lt;=C458,"REVISAR FECHAS",IF(COUNTIFS($B$2:$B$501,B458,$C$2:$C$501,"&lt;"&amp;D458,$D$2:$D$501,"&gt;"&amp;C458,$L$2:$L$501,"&lt;&gt;Cancelada")&gt;1,"SUPERPUESTA","")))</f>
        <v/>
      </c>
    </row>
    <row r="459">
      <c r="C459" s="4" t="n"/>
      <c r="D459" s="4" t="n"/>
      <c r="E459" s="5">
        <f>IF(AND(ISNUMBER(C459),ISNUMBER(D459)),D459-C459,"")</f>
        <v/>
      </c>
      <c r="I459" s="6" t="n"/>
      <c r="J459" s="6" t="n"/>
      <c r="K459" s="7">
        <f>IF(ISNUMBER(I459),I459-N(J459),"")</f>
        <v/>
      </c>
      <c r="M459" s="5">
        <f>IF(OR(B459="",L459="Cancelada",NOT(ISNUMBER(C459)),NOT(ISNUMBER(D459))),"",IF(D459&lt;=C459,"REVISAR FECHAS",IF(COUNTIFS($B$2:$B$501,B459,$C$2:$C$501,"&lt;"&amp;D459,$D$2:$D$501,"&gt;"&amp;C459,$L$2:$L$501,"&lt;&gt;Cancelada")&gt;1,"SUPERPUESTA","")))</f>
        <v/>
      </c>
    </row>
    <row r="460">
      <c r="C460" s="4" t="n"/>
      <c r="D460" s="4" t="n"/>
      <c r="E460" s="5">
        <f>IF(AND(ISNUMBER(C460),ISNUMBER(D460)),D460-C460,"")</f>
        <v/>
      </c>
      <c r="I460" s="6" t="n"/>
      <c r="J460" s="6" t="n"/>
      <c r="K460" s="7">
        <f>IF(ISNUMBER(I460),I460-N(J460),"")</f>
        <v/>
      </c>
      <c r="M460" s="5">
        <f>IF(OR(B460="",L460="Cancelada",NOT(ISNUMBER(C460)),NOT(ISNUMBER(D460))),"",IF(D460&lt;=C460,"REVISAR FECHAS",IF(COUNTIFS($B$2:$B$501,B460,$C$2:$C$501,"&lt;"&amp;D460,$D$2:$D$501,"&gt;"&amp;C460,$L$2:$L$501,"&lt;&gt;Cancelada")&gt;1,"SUPERPUESTA","")))</f>
        <v/>
      </c>
    </row>
    <row r="461">
      <c r="C461" s="4" t="n"/>
      <c r="D461" s="4" t="n"/>
      <c r="E461" s="5">
        <f>IF(AND(ISNUMBER(C461),ISNUMBER(D461)),D461-C461,"")</f>
        <v/>
      </c>
      <c r="I461" s="6" t="n"/>
      <c r="J461" s="6" t="n"/>
      <c r="K461" s="7">
        <f>IF(ISNUMBER(I461),I461-N(J461),"")</f>
        <v/>
      </c>
      <c r="M461" s="5">
        <f>IF(OR(B461="",L461="Cancelada",NOT(ISNUMBER(C461)),NOT(ISNUMBER(D461))),"",IF(D461&lt;=C461,"REVISAR FECHAS",IF(COUNTIFS($B$2:$B$501,B461,$C$2:$C$501,"&lt;"&amp;D461,$D$2:$D$501,"&gt;"&amp;C461,$L$2:$L$501,"&lt;&gt;Cancelada")&gt;1,"SUPERPUESTA","")))</f>
        <v/>
      </c>
    </row>
    <row r="462">
      <c r="C462" s="4" t="n"/>
      <c r="D462" s="4" t="n"/>
      <c r="E462" s="5">
        <f>IF(AND(ISNUMBER(C462),ISNUMBER(D462)),D462-C462,"")</f>
        <v/>
      </c>
      <c r="I462" s="6" t="n"/>
      <c r="J462" s="6" t="n"/>
      <c r="K462" s="7">
        <f>IF(ISNUMBER(I462),I462-N(J462),"")</f>
        <v/>
      </c>
      <c r="M462" s="5">
        <f>IF(OR(B462="",L462="Cancelada",NOT(ISNUMBER(C462)),NOT(ISNUMBER(D462))),"",IF(D462&lt;=C462,"REVISAR FECHAS",IF(COUNTIFS($B$2:$B$501,B462,$C$2:$C$501,"&lt;"&amp;D462,$D$2:$D$501,"&gt;"&amp;C462,$L$2:$L$501,"&lt;&gt;Cancelada")&gt;1,"SUPERPUESTA","")))</f>
        <v/>
      </c>
    </row>
    <row r="463">
      <c r="C463" s="4" t="n"/>
      <c r="D463" s="4" t="n"/>
      <c r="E463" s="5">
        <f>IF(AND(ISNUMBER(C463),ISNUMBER(D463)),D463-C463,"")</f>
        <v/>
      </c>
      <c r="I463" s="6" t="n"/>
      <c r="J463" s="6" t="n"/>
      <c r="K463" s="7">
        <f>IF(ISNUMBER(I463),I463-N(J463),"")</f>
        <v/>
      </c>
      <c r="M463" s="5">
        <f>IF(OR(B463="",L463="Cancelada",NOT(ISNUMBER(C463)),NOT(ISNUMBER(D463))),"",IF(D463&lt;=C463,"REVISAR FECHAS",IF(COUNTIFS($B$2:$B$501,B463,$C$2:$C$501,"&lt;"&amp;D463,$D$2:$D$501,"&gt;"&amp;C463,$L$2:$L$501,"&lt;&gt;Cancelada")&gt;1,"SUPERPUESTA","")))</f>
        <v/>
      </c>
    </row>
    <row r="464">
      <c r="C464" s="4" t="n"/>
      <c r="D464" s="4" t="n"/>
      <c r="E464" s="5">
        <f>IF(AND(ISNUMBER(C464),ISNUMBER(D464)),D464-C464,"")</f>
        <v/>
      </c>
      <c r="I464" s="6" t="n"/>
      <c r="J464" s="6" t="n"/>
      <c r="K464" s="7">
        <f>IF(ISNUMBER(I464),I464-N(J464),"")</f>
        <v/>
      </c>
      <c r="M464" s="5">
        <f>IF(OR(B464="",L464="Cancelada",NOT(ISNUMBER(C464)),NOT(ISNUMBER(D464))),"",IF(D464&lt;=C464,"REVISAR FECHAS",IF(COUNTIFS($B$2:$B$501,B464,$C$2:$C$501,"&lt;"&amp;D464,$D$2:$D$501,"&gt;"&amp;C464,$L$2:$L$501,"&lt;&gt;Cancelada")&gt;1,"SUPERPUESTA","")))</f>
        <v/>
      </c>
    </row>
    <row r="465">
      <c r="C465" s="4" t="n"/>
      <c r="D465" s="4" t="n"/>
      <c r="E465" s="5">
        <f>IF(AND(ISNUMBER(C465),ISNUMBER(D465)),D465-C465,"")</f>
        <v/>
      </c>
      <c r="I465" s="6" t="n"/>
      <c r="J465" s="6" t="n"/>
      <c r="K465" s="7">
        <f>IF(ISNUMBER(I465),I465-N(J465),"")</f>
        <v/>
      </c>
      <c r="M465" s="5">
        <f>IF(OR(B465="",L465="Cancelada",NOT(ISNUMBER(C465)),NOT(ISNUMBER(D465))),"",IF(D465&lt;=C465,"REVISAR FECHAS",IF(COUNTIFS($B$2:$B$501,B465,$C$2:$C$501,"&lt;"&amp;D465,$D$2:$D$501,"&gt;"&amp;C465,$L$2:$L$501,"&lt;&gt;Cancelada")&gt;1,"SUPERPUESTA","")))</f>
        <v/>
      </c>
    </row>
    <row r="466">
      <c r="C466" s="4" t="n"/>
      <c r="D466" s="4" t="n"/>
      <c r="E466" s="5">
        <f>IF(AND(ISNUMBER(C466),ISNUMBER(D466)),D466-C466,"")</f>
        <v/>
      </c>
      <c r="I466" s="6" t="n"/>
      <c r="J466" s="6" t="n"/>
      <c r="K466" s="7">
        <f>IF(ISNUMBER(I466),I466-N(J466),"")</f>
        <v/>
      </c>
      <c r="M466" s="5">
        <f>IF(OR(B466="",L466="Cancelada",NOT(ISNUMBER(C466)),NOT(ISNUMBER(D466))),"",IF(D466&lt;=C466,"REVISAR FECHAS",IF(COUNTIFS($B$2:$B$501,B466,$C$2:$C$501,"&lt;"&amp;D466,$D$2:$D$501,"&gt;"&amp;C466,$L$2:$L$501,"&lt;&gt;Cancelada")&gt;1,"SUPERPUESTA","")))</f>
        <v/>
      </c>
    </row>
    <row r="467">
      <c r="C467" s="4" t="n"/>
      <c r="D467" s="4" t="n"/>
      <c r="E467" s="5">
        <f>IF(AND(ISNUMBER(C467),ISNUMBER(D467)),D467-C467,"")</f>
        <v/>
      </c>
      <c r="I467" s="6" t="n"/>
      <c r="J467" s="6" t="n"/>
      <c r="K467" s="7">
        <f>IF(ISNUMBER(I467),I467-N(J467),"")</f>
        <v/>
      </c>
      <c r="M467" s="5">
        <f>IF(OR(B467="",L467="Cancelada",NOT(ISNUMBER(C467)),NOT(ISNUMBER(D467))),"",IF(D467&lt;=C467,"REVISAR FECHAS",IF(COUNTIFS($B$2:$B$501,B467,$C$2:$C$501,"&lt;"&amp;D467,$D$2:$D$501,"&gt;"&amp;C467,$L$2:$L$501,"&lt;&gt;Cancelada")&gt;1,"SUPERPUESTA","")))</f>
        <v/>
      </c>
    </row>
    <row r="468">
      <c r="C468" s="4" t="n"/>
      <c r="D468" s="4" t="n"/>
      <c r="E468" s="5">
        <f>IF(AND(ISNUMBER(C468),ISNUMBER(D468)),D468-C468,"")</f>
        <v/>
      </c>
      <c r="I468" s="6" t="n"/>
      <c r="J468" s="6" t="n"/>
      <c r="K468" s="7">
        <f>IF(ISNUMBER(I468),I468-N(J468),"")</f>
        <v/>
      </c>
      <c r="M468" s="5">
        <f>IF(OR(B468="",L468="Cancelada",NOT(ISNUMBER(C468)),NOT(ISNUMBER(D468))),"",IF(D468&lt;=C468,"REVISAR FECHAS",IF(COUNTIFS($B$2:$B$501,B468,$C$2:$C$501,"&lt;"&amp;D468,$D$2:$D$501,"&gt;"&amp;C468,$L$2:$L$501,"&lt;&gt;Cancelada")&gt;1,"SUPERPUESTA","")))</f>
        <v/>
      </c>
    </row>
    <row r="469">
      <c r="C469" s="4" t="n"/>
      <c r="D469" s="4" t="n"/>
      <c r="E469" s="5">
        <f>IF(AND(ISNUMBER(C469),ISNUMBER(D469)),D469-C469,"")</f>
        <v/>
      </c>
      <c r="I469" s="6" t="n"/>
      <c r="J469" s="6" t="n"/>
      <c r="K469" s="7">
        <f>IF(ISNUMBER(I469),I469-N(J469),"")</f>
        <v/>
      </c>
      <c r="M469" s="5">
        <f>IF(OR(B469="",L469="Cancelada",NOT(ISNUMBER(C469)),NOT(ISNUMBER(D469))),"",IF(D469&lt;=C469,"REVISAR FECHAS",IF(COUNTIFS($B$2:$B$501,B469,$C$2:$C$501,"&lt;"&amp;D469,$D$2:$D$501,"&gt;"&amp;C469,$L$2:$L$501,"&lt;&gt;Cancelada")&gt;1,"SUPERPUESTA","")))</f>
        <v/>
      </c>
    </row>
    <row r="470">
      <c r="C470" s="4" t="n"/>
      <c r="D470" s="4" t="n"/>
      <c r="E470" s="5">
        <f>IF(AND(ISNUMBER(C470),ISNUMBER(D470)),D470-C470,"")</f>
        <v/>
      </c>
      <c r="I470" s="6" t="n"/>
      <c r="J470" s="6" t="n"/>
      <c r="K470" s="7">
        <f>IF(ISNUMBER(I470),I470-N(J470),"")</f>
        <v/>
      </c>
      <c r="M470" s="5">
        <f>IF(OR(B470="",L470="Cancelada",NOT(ISNUMBER(C470)),NOT(ISNUMBER(D470))),"",IF(D470&lt;=C470,"REVISAR FECHAS",IF(COUNTIFS($B$2:$B$501,B470,$C$2:$C$501,"&lt;"&amp;D470,$D$2:$D$501,"&gt;"&amp;C470,$L$2:$L$501,"&lt;&gt;Cancelada")&gt;1,"SUPERPUESTA","")))</f>
        <v/>
      </c>
    </row>
    <row r="471">
      <c r="C471" s="4" t="n"/>
      <c r="D471" s="4" t="n"/>
      <c r="E471" s="5">
        <f>IF(AND(ISNUMBER(C471),ISNUMBER(D471)),D471-C471,"")</f>
        <v/>
      </c>
      <c r="I471" s="6" t="n"/>
      <c r="J471" s="6" t="n"/>
      <c r="K471" s="7">
        <f>IF(ISNUMBER(I471),I471-N(J471),"")</f>
        <v/>
      </c>
      <c r="M471" s="5">
        <f>IF(OR(B471="",L471="Cancelada",NOT(ISNUMBER(C471)),NOT(ISNUMBER(D471))),"",IF(D471&lt;=C471,"REVISAR FECHAS",IF(COUNTIFS($B$2:$B$501,B471,$C$2:$C$501,"&lt;"&amp;D471,$D$2:$D$501,"&gt;"&amp;C471,$L$2:$L$501,"&lt;&gt;Cancelada")&gt;1,"SUPERPUESTA","")))</f>
        <v/>
      </c>
    </row>
    <row r="472">
      <c r="C472" s="4" t="n"/>
      <c r="D472" s="4" t="n"/>
      <c r="E472" s="5">
        <f>IF(AND(ISNUMBER(C472),ISNUMBER(D472)),D472-C472,"")</f>
        <v/>
      </c>
      <c r="I472" s="6" t="n"/>
      <c r="J472" s="6" t="n"/>
      <c r="K472" s="7">
        <f>IF(ISNUMBER(I472),I472-N(J472),"")</f>
        <v/>
      </c>
      <c r="M472" s="5">
        <f>IF(OR(B472="",L472="Cancelada",NOT(ISNUMBER(C472)),NOT(ISNUMBER(D472))),"",IF(D472&lt;=C472,"REVISAR FECHAS",IF(COUNTIFS($B$2:$B$501,B472,$C$2:$C$501,"&lt;"&amp;D472,$D$2:$D$501,"&gt;"&amp;C472,$L$2:$L$501,"&lt;&gt;Cancelada")&gt;1,"SUPERPUESTA","")))</f>
        <v/>
      </c>
    </row>
    <row r="473">
      <c r="C473" s="4" t="n"/>
      <c r="D473" s="4" t="n"/>
      <c r="E473" s="5">
        <f>IF(AND(ISNUMBER(C473),ISNUMBER(D473)),D473-C473,"")</f>
        <v/>
      </c>
      <c r="I473" s="6" t="n"/>
      <c r="J473" s="6" t="n"/>
      <c r="K473" s="7">
        <f>IF(ISNUMBER(I473),I473-N(J473),"")</f>
        <v/>
      </c>
      <c r="M473" s="5">
        <f>IF(OR(B473="",L473="Cancelada",NOT(ISNUMBER(C473)),NOT(ISNUMBER(D473))),"",IF(D473&lt;=C473,"REVISAR FECHAS",IF(COUNTIFS($B$2:$B$501,B473,$C$2:$C$501,"&lt;"&amp;D473,$D$2:$D$501,"&gt;"&amp;C473,$L$2:$L$501,"&lt;&gt;Cancelada")&gt;1,"SUPERPUESTA","")))</f>
        <v/>
      </c>
    </row>
    <row r="474">
      <c r="C474" s="4" t="n"/>
      <c r="D474" s="4" t="n"/>
      <c r="E474" s="5">
        <f>IF(AND(ISNUMBER(C474),ISNUMBER(D474)),D474-C474,"")</f>
        <v/>
      </c>
      <c r="I474" s="6" t="n"/>
      <c r="J474" s="6" t="n"/>
      <c r="K474" s="7">
        <f>IF(ISNUMBER(I474),I474-N(J474),"")</f>
        <v/>
      </c>
      <c r="M474" s="5">
        <f>IF(OR(B474="",L474="Cancelada",NOT(ISNUMBER(C474)),NOT(ISNUMBER(D474))),"",IF(D474&lt;=C474,"REVISAR FECHAS",IF(COUNTIFS($B$2:$B$501,B474,$C$2:$C$501,"&lt;"&amp;D474,$D$2:$D$501,"&gt;"&amp;C474,$L$2:$L$501,"&lt;&gt;Cancelada")&gt;1,"SUPERPUESTA","")))</f>
        <v/>
      </c>
    </row>
    <row r="475">
      <c r="C475" s="4" t="n"/>
      <c r="D475" s="4" t="n"/>
      <c r="E475" s="5">
        <f>IF(AND(ISNUMBER(C475),ISNUMBER(D475)),D475-C475,"")</f>
        <v/>
      </c>
      <c r="I475" s="6" t="n"/>
      <c r="J475" s="6" t="n"/>
      <c r="K475" s="7">
        <f>IF(ISNUMBER(I475),I475-N(J475),"")</f>
        <v/>
      </c>
      <c r="M475" s="5">
        <f>IF(OR(B475="",L475="Cancelada",NOT(ISNUMBER(C475)),NOT(ISNUMBER(D475))),"",IF(D475&lt;=C475,"REVISAR FECHAS",IF(COUNTIFS($B$2:$B$501,B475,$C$2:$C$501,"&lt;"&amp;D475,$D$2:$D$501,"&gt;"&amp;C475,$L$2:$L$501,"&lt;&gt;Cancelada")&gt;1,"SUPERPUESTA","")))</f>
        <v/>
      </c>
    </row>
    <row r="476">
      <c r="C476" s="4" t="n"/>
      <c r="D476" s="4" t="n"/>
      <c r="E476" s="5">
        <f>IF(AND(ISNUMBER(C476),ISNUMBER(D476)),D476-C476,"")</f>
        <v/>
      </c>
      <c r="I476" s="6" t="n"/>
      <c r="J476" s="6" t="n"/>
      <c r="K476" s="7">
        <f>IF(ISNUMBER(I476),I476-N(J476),"")</f>
        <v/>
      </c>
      <c r="M476" s="5">
        <f>IF(OR(B476="",L476="Cancelada",NOT(ISNUMBER(C476)),NOT(ISNUMBER(D476))),"",IF(D476&lt;=C476,"REVISAR FECHAS",IF(COUNTIFS($B$2:$B$501,B476,$C$2:$C$501,"&lt;"&amp;D476,$D$2:$D$501,"&gt;"&amp;C476,$L$2:$L$501,"&lt;&gt;Cancelada")&gt;1,"SUPERPUESTA","")))</f>
        <v/>
      </c>
    </row>
    <row r="477">
      <c r="C477" s="4" t="n"/>
      <c r="D477" s="4" t="n"/>
      <c r="E477" s="5">
        <f>IF(AND(ISNUMBER(C477),ISNUMBER(D477)),D477-C477,"")</f>
        <v/>
      </c>
      <c r="I477" s="6" t="n"/>
      <c r="J477" s="6" t="n"/>
      <c r="K477" s="7">
        <f>IF(ISNUMBER(I477),I477-N(J477),"")</f>
        <v/>
      </c>
      <c r="M477" s="5">
        <f>IF(OR(B477="",L477="Cancelada",NOT(ISNUMBER(C477)),NOT(ISNUMBER(D477))),"",IF(D477&lt;=C477,"REVISAR FECHAS",IF(COUNTIFS($B$2:$B$501,B477,$C$2:$C$501,"&lt;"&amp;D477,$D$2:$D$501,"&gt;"&amp;C477,$L$2:$L$501,"&lt;&gt;Cancelada")&gt;1,"SUPERPUESTA","")))</f>
        <v/>
      </c>
    </row>
    <row r="478">
      <c r="C478" s="4" t="n"/>
      <c r="D478" s="4" t="n"/>
      <c r="E478" s="5">
        <f>IF(AND(ISNUMBER(C478),ISNUMBER(D478)),D478-C478,"")</f>
        <v/>
      </c>
      <c r="I478" s="6" t="n"/>
      <c r="J478" s="6" t="n"/>
      <c r="K478" s="7">
        <f>IF(ISNUMBER(I478),I478-N(J478),"")</f>
        <v/>
      </c>
      <c r="M478" s="5">
        <f>IF(OR(B478="",L478="Cancelada",NOT(ISNUMBER(C478)),NOT(ISNUMBER(D478))),"",IF(D478&lt;=C478,"REVISAR FECHAS",IF(COUNTIFS($B$2:$B$501,B478,$C$2:$C$501,"&lt;"&amp;D478,$D$2:$D$501,"&gt;"&amp;C478,$L$2:$L$501,"&lt;&gt;Cancelada")&gt;1,"SUPERPUESTA","")))</f>
        <v/>
      </c>
    </row>
    <row r="479">
      <c r="C479" s="4" t="n"/>
      <c r="D479" s="4" t="n"/>
      <c r="E479" s="5">
        <f>IF(AND(ISNUMBER(C479),ISNUMBER(D479)),D479-C479,"")</f>
        <v/>
      </c>
      <c r="I479" s="6" t="n"/>
      <c r="J479" s="6" t="n"/>
      <c r="K479" s="7">
        <f>IF(ISNUMBER(I479),I479-N(J479),"")</f>
        <v/>
      </c>
      <c r="M479" s="5">
        <f>IF(OR(B479="",L479="Cancelada",NOT(ISNUMBER(C479)),NOT(ISNUMBER(D479))),"",IF(D479&lt;=C479,"REVISAR FECHAS",IF(COUNTIFS($B$2:$B$501,B479,$C$2:$C$501,"&lt;"&amp;D479,$D$2:$D$501,"&gt;"&amp;C479,$L$2:$L$501,"&lt;&gt;Cancelada")&gt;1,"SUPERPUESTA","")))</f>
        <v/>
      </c>
    </row>
    <row r="480">
      <c r="C480" s="4" t="n"/>
      <c r="D480" s="4" t="n"/>
      <c r="E480" s="5">
        <f>IF(AND(ISNUMBER(C480),ISNUMBER(D480)),D480-C480,"")</f>
        <v/>
      </c>
      <c r="I480" s="6" t="n"/>
      <c r="J480" s="6" t="n"/>
      <c r="K480" s="7">
        <f>IF(ISNUMBER(I480),I480-N(J480),"")</f>
        <v/>
      </c>
      <c r="M480" s="5">
        <f>IF(OR(B480="",L480="Cancelada",NOT(ISNUMBER(C480)),NOT(ISNUMBER(D480))),"",IF(D480&lt;=C480,"REVISAR FECHAS",IF(COUNTIFS($B$2:$B$501,B480,$C$2:$C$501,"&lt;"&amp;D480,$D$2:$D$501,"&gt;"&amp;C480,$L$2:$L$501,"&lt;&gt;Cancelada")&gt;1,"SUPERPUESTA","")))</f>
        <v/>
      </c>
    </row>
    <row r="481">
      <c r="C481" s="4" t="n"/>
      <c r="D481" s="4" t="n"/>
      <c r="E481" s="5">
        <f>IF(AND(ISNUMBER(C481),ISNUMBER(D481)),D481-C481,"")</f>
        <v/>
      </c>
      <c r="I481" s="6" t="n"/>
      <c r="J481" s="6" t="n"/>
      <c r="K481" s="7">
        <f>IF(ISNUMBER(I481),I481-N(J481),"")</f>
        <v/>
      </c>
      <c r="M481" s="5">
        <f>IF(OR(B481="",L481="Cancelada",NOT(ISNUMBER(C481)),NOT(ISNUMBER(D481))),"",IF(D481&lt;=C481,"REVISAR FECHAS",IF(COUNTIFS($B$2:$B$501,B481,$C$2:$C$501,"&lt;"&amp;D481,$D$2:$D$501,"&gt;"&amp;C481,$L$2:$L$501,"&lt;&gt;Cancelada")&gt;1,"SUPERPUESTA","")))</f>
        <v/>
      </c>
    </row>
    <row r="482">
      <c r="C482" s="4" t="n"/>
      <c r="D482" s="4" t="n"/>
      <c r="E482" s="5">
        <f>IF(AND(ISNUMBER(C482),ISNUMBER(D482)),D482-C482,"")</f>
        <v/>
      </c>
      <c r="I482" s="6" t="n"/>
      <c r="J482" s="6" t="n"/>
      <c r="K482" s="7">
        <f>IF(ISNUMBER(I482),I482-N(J482),"")</f>
        <v/>
      </c>
      <c r="M482" s="5">
        <f>IF(OR(B482="",L482="Cancelada",NOT(ISNUMBER(C482)),NOT(ISNUMBER(D482))),"",IF(D482&lt;=C482,"REVISAR FECHAS",IF(COUNTIFS($B$2:$B$501,B482,$C$2:$C$501,"&lt;"&amp;D482,$D$2:$D$501,"&gt;"&amp;C482,$L$2:$L$501,"&lt;&gt;Cancelada")&gt;1,"SUPERPUESTA","")))</f>
        <v/>
      </c>
    </row>
    <row r="483">
      <c r="C483" s="4" t="n"/>
      <c r="D483" s="4" t="n"/>
      <c r="E483" s="5">
        <f>IF(AND(ISNUMBER(C483),ISNUMBER(D483)),D483-C483,"")</f>
        <v/>
      </c>
      <c r="I483" s="6" t="n"/>
      <c r="J483" s="6" t="n"/>
      <c r="K483" s="7">
        <f>IF(ISNUMBER(I483),I483-N(J483),"")</f>
        <v/>
      </c>
      <c r="M483" s="5">
        <f>IF(OR(B483="",L483="Cancelada",NOT(ISNUMBER(C483)),NOT(ISNUMBER(D483))),"",IF(D483&lt;=C483,"REVISAR FECHAS",IF(COUNTIFS($B$2:$B$501,B483,$C$2:$C$501,"&lt;"&amp;D483,$D$2:$D$501,"&gt;"&amp;C483,$L$2:$L$501,"&lt;&gt;Cancelada")&gt;1,"SUPERPUESTA","")))</f>
        <v/>
      </c>
    </row>
    <row r="484">
      <c r="C484" s="4" t="n"/>
      <c r="D484" s="4" t="n"/>
      <c r="E484" s="5">
        <f>IF(AND(ISNUMBER(C484),ISNUMBER(D484)),D484-C484,"")</f>
        <v/>
      </c>
      <c r="I484" s="6" t="n"/>
      <c r="J484" s="6" t="n"/>
      <c r="K484" s="7">
        <f>IF(ISNUMBER(I484),I484-N(J484),"")</f>
        <v/>
      </c>
      <c r="M484" s="5">
        <f>IF(OR(B484="",L484="Cancelada",NOT(ISNUMBER(C484)),NOT(ISNUMBER(D484))),"",IF(D484&lt;=C484,"REVISAR FECHAS",IF(COUNTIFS($B$2:$B$501,B484,$C$2:$C$501,"&lt;"&amp;D484,$D$2:$D$501,"&gt;"&amp;C484,$L$2:$L$501,"&lt;&gt;Cancelada")&gt;1,"SUPERPUESTA","")))</f>
        <v/>
      </c>
    </row>
    <row r="485">
      <c r="C485" s="4" t="n"/>
      <c r="D485" s="4" t="n"/>
      <c r="E485" s="5">
        <f>IF(AND(ISNUMBER(C485),ISNUMBER(D485)),D485-C485,"")</f>
        <v/>
      </c>
      <c r="I485" s="6" t="n"/>
      <c r="J485" s="6" t="n"/>
      <c r="K485" s="7">
        <f>IF(ISNUMBER(I485),I485-N(J485),"")</f>
        <v/>
      </c>
      <c r="M485" s="5">
        <f>IF(OR(B485="",L485="Cancelada",NOT(ISNUMBER(C485)),NOT(ISNUMBER(D485))),"",IF(D485&lt;=C485,"REVISAR FECHAS",IF(COUNTIFS($B$2:$B$501,B485,$C$2:$C$501,"&lt;"&amp;D485,$D$2:$D$501,"&gt;"&amp;C485,$L$2:$L$501,"&lt;&gt;Cancelada")&gt;1,"SUPERPUESTA","")))</f>
        <v/>
      </c>
    </row>
    <row r="486">
      <c r="C486" s="4" t="n"/>
      <c r="D486" s="4" t="n"/>
      <c r="E486" s="5">
        <f>IF(AND(ISNUMBER(C486),ISNUMBER(D486)),D486-C486,"")</f>
        <v/>
      </c>
      <c r="I486" s="6" t="n"/>
      <c r="J486" s="6" t="n"/>
      <c r="K486" s="7">
        <f>IF(ISNUMBER(I486),I486-N(J486),"")</f>
        <v/>
      </c>
      <c r="M486" s="5">
        <f>IF(OR(B486="",L486="Cancelada",NOT(ISNUMBER(C486)),NOT(ISNUMBER(D486))),"",IF(D486&lt;=C486,"REVISAR FECHAS",IF(COUNTIFS($B$2:$B$501,B486,$C$2:$C$501,"&lt;"&amp;D486,$D$2:$D$501,"&gt;"&amp;C486,$L$2:$L$501,"&lt;&gt;Cancelada")&gt;1,"SUPERPUESTA","")))</f>
        <v/>
      </c>
    </row>
    <row r="487">
      <c r="C487" s="4" t="n"/>
      <c r="D487" s="4" t="n"/>
      <c r="E487" s="5">
        <f>IF(AND(ISNUMBER(C487),ISNUMBER(D487)),D487-C487,"")</f>
        <v/>
      </c>
      <c r="I487" s="6" t="n"/>
      <c r="J487" s="6" t="n"/>
      <c r="K487" s="7">
        <f>IF(ISNUMBER(I487),I487-N(J487),"")</f>
        <v/>
      </c>
      <c r="M487" s="5">
        <f>IF(OR(B487="",L487="Cancelada",NOT(ISNUMBER(C487)),NOT(ISNUMBER(D487))),"",IF(D487&lt;=C487,"REVISAR FECHAS",IF(COUNTIFS($B$2:$B$501,B487,$C$2:$C$501,"&lt;"&amp;D487,$D$2:$D$501,"&gt;"&amp;C487,$L$2:$L$501,"&lt;&gt;Cancelada")&gt;1,"SUPERPUESTA","")))</f>
        <v/>
      </c>
    </row>
    <row r="488">
      <c r="C488" s="4" t="n"/>
      <c r="D488" s="4" t="n"/>
      <c r="E488" s="5">
        <f>IF(AND(ISNUMBER(C488),ISNUMBER(D488)),D488-C488,"")</f>
        <v/>
      </c>
      <c r="I488" s="6" t="n"/>
      <c r="J488" s="6" t="n"/>
      <c r="K488" s="7">
        <f>IF(ISNUMBER(I488),I488-N(J488),"")</f>
        <v/>
      </c>
      <c r="M488" s="5">
        <f>IF(OR(B488="",L488="Cancelada",NOT(ISNUMBER(C488)),NOT(ISNUMBER(D488))),"",IF(D488&lt;=C488,"REVISAR FECHAS",IF(COUNTIFS($B$2:$B$501,B488,$C$2:$C$501,"&lt;"&amp;D488,$D$2:$D$501,"&gt;"&amp;C488,$L$2:$L$501,"&lt;&gt;Cancelada")&gt;1,"SUPERPUESTA","")))</f>
        <v/>
      </c>
    </row>
    <row r="489">
      <c r="C489" s="4" t="n"/>
      <c r="D489" s="4" t="n"/>
      <c r="E489" s="5">
        <f>IF(AND(ISNUMBER(C489),ISNUMBER(D489)),D489-C489,"")</f>
        <v/>
      </c>
      <c r="I489" s="6" t="n"/>
      <c r="J489" s="6" t="n"/>
      <c r="K489" s="7">
        <f>IF(ISNUMBER(I489),I489-N(J489),"")</f>
        <v/>
      </c>
      <c r="M489" s="5">
        <f>IF(OR(B489="",L489="Cancelada",NOT(ISNUMBER(C489)),NOT(ISNUMBER(D489))),"",IF(D489&lt;=C489,"REVISAR FECHAS",IF(COUNTIFS($B$2:$B$501,B489,$C$2:$C$501,"&lt;"&amp;D489,$D$2:$D$501,"&gt;"&amp;C489,$L$2:$L$501,"&lt;&gt;Cancelada")&gt;1,"SUPERPUESTA","")))</f>
        <v/>
      </c>
    </row>
    <row r="490">
      <c r="C490" s="4" t="n"/>
      <c r="D490" s="4" t="n"/>
      <c r="E490" s="5">
        <f>IF(AND(ISNUMBER(C490),ISNUMBER(D490)),D490-C490,"")</f>
        <v/>
      </c>
      <c r="I490" s="6" t="n"/>
      <c r="J490" s="6" t="n"/>
      <c r="K490" s="7">
        <f>IF(ISNUMBER(I490),I490-N(J490),"")</f>
        <v/>
      </c>
      <c r="M490" s="5">
        <f>IF(OR(B490="",L490="Cancelada",NOT(ISNUMBER(C490)),NOT(ISNUMBER(D490))),"",IF(D490&lt;=C490,"REVISAR FECHAS",IF(COUNTIFS($B$2:$B$501,B490,$C$2:$C$501,"&lt;"&amp;D490,$D$2:$D$501,"&gt;"&amp;C490,$L$2:$L$501,"&lt;&gt;Cancelada")&gt;1,"SUPERPUESTA","")))</f>
        <v/>
      </c>
    </row>
    <row r="491">
      <c r="C491" s="4" t="n"/>
      <c r="D491" s="4" t="n"/>
      <c r="E491" s="5">
        <f>IF(AND(ISNUMBER(C491),ISNUMBER(D491)),D491-C491,"")</f>
        <v/>
      </c>
      <c r="I491" s="6" t="n"/>
      <c r="J491" s="6" t="n"/>
      <c r="K491" s="7">
        <f>IF(ISNUMBER(I491),I491-N(J491),"")</f>
        <v/>
      </c>
      <c r="M491" s="5">
        <f>IF(OR(B491="",L491="Cancelada",NOT(ISNUMBER(C491)),NOT(ISNUMBER(D491))),"",IF(D491&lt;=C491,"REVISAR FECHAS",IF(COUNTIFS($B$2:$B$501,B491,$C$2:$C$501,"&lt;"&amp;D491,$D$2:$D$501,"&gt;"&amp;C491,$L$2:$L$501,"&lt;&gt;Cancelada")&gt;1,"SUPERPUESTA","")))</f>
        <v/>
      </c>
    </row>
    <row r="492">
      <c r="C492" s="4" t="n"/>
      <c r="D492" s="4" t="n"/>
      <c r="E492" s="5">
        <f>IF(AND(ISNUMBER(C492),ISNUMBER(D492)),D492-C492,"")</f>
        <v/>
      </c>
      <c r="I492" s="6" t="n"/>
      <c r="J492" s="6" t="n"/>
      <c r="K492" s="7">
        <f>IF(ISNUMBER(I492),I492-N(J492),"")</f>
        <v/>
      </c>
      <c r="M492" s="5">
        <f>IF(OR(B492="",L492="Cancelada",NOT(ISNUMBER(C492)),NOT(ISNUMBER(D492))),"",IF(D492&lt;=C492,"REVISAR FECHAS",IF(COUNTIFS($B$2:$B$501,B492,$C$2:$C$501,"&lt;"&amp;D492,$D$2:$D$501,"&gt;"&amp;C492,$L$2:$L$501,"&lt;&gt;Cancelada")&gt;1,"SUPERPUESTA","")))</f>
        <v/>
      </c>
    </row>
    <row r="493">
      <c r="C493" s="4" t="n"/>
      <c r="D493" s="4" t="n"/>
      <c r="E493" s="5">
        <f>IF(AND(ISNUMBER(C493),ISNUMBER(D493)),D493-C493,"")</f>
        <v/>
      </c>
      <c r="I493" s="6" t="n"/>
      <c r="J493" s="6" t="n"/>
      <c r="K493" s="7">
        <f>IF(ISNUMBER(I493),I493-N(J493),"")</f>
        <v/>
      </c>
      <c r="M493" s="5">
        <f>IF(OR(B493="",L493="Cancelada",NOT(ISNUMBER(C493)),NOT(ISNUMBER(D493))),"",IF(D493&lt;=C493,"REVISAR FECHAS",IF(COUNTIFS($B$2:$B$501,B493,$C$2:$C$501,"&lt;"&amp;D493,$D$2:$D$501,"&gt;"&amp;C493,$L$2:$L$501,"&lt;&gt;Cancelada")&gt;1,"SUPERPUESTA","")))</f>
        <v/>
      </c>
    </row>
    <row r="494">
      <c r="C494" s="4" t="n"/>
      <c r="D494" s="4" t="n"/>
      <c r="E494" s="5">
        <f>IF(AND(ISNUMBER(C494),ISNUMBER(D494)),D494-C494,"")</f>
        <v/>
      </c>
      <c r="I494" s="6" t="n"/>
      <c r="J494" s="6" t="n"/>
      <c r="K494" s="7">
        <f>IF(ISNUMBER(I494),I494-N(J494),"")</f>
        <v/>
      </c>
      <c r="M494" s="5">
        <f>IF(OR(B494="",L494="Cancelada",NOT(ISNUMBER(C494)),NOT(ISNUMBER(D494))),"",IF(D494&lt;=C494,"REVISAR FECHAS",IF(COUNTIFS($B$2:$B$501,B494,$C$2:$C$501,"&lt;"&amp;D494,$D$2:$D$501,"&gt;"&amp;C494,$L$2:$L$501,"&lt;&gt;Cancelada")&gt;1,"SUPERPUESTA","")))</f>
        <v/>
      </c>
    </row>
    <row r="495">
      <c r="C495" s="4" t="n"/>
      <c r="D495" s="4" t="n"/>
      <c r="E495" s="5">
        <f>IF(AND(ISNUMBER(C495),ISNUMBER(D495)),D495-C495,"")</f>
        <v/>
      </c>
      <c r="I495" s="6" t="n"/>
      <c r="J495" s="6" t="n"/>
      <c r="K495" s="7">
        <f>IF(ISNUMBER(I495),I495-N(J495),"")</f>
        <v/>
      </c>
      <c r="M495" s="5">
        <f>IF(OR(B495="",L495="Cancelada",NOT(ISNUMBER(C495)),NOT(ISNUMBER(D495))),"",IF(D495&lt;=C495,"REVISAR FECHAS",IF(COUNTIFS($B$2:$B$501,B495,$C$2:$C$501,"&lt;"&amp;D495,$D$2:$D$501,"&gt;"&amp;C495,$L$2:$L$501,"&lt;&gt;Cancelada")&gt;1,"SUPERPUESTA","")))</f>
        <v/>
      </c>
    </row>
    <row r="496">
      <c r="C496" s="4" t="n"/>
      <c r="D496" s="4" t="n"/>
      <c r="E496" s="5">
        <f>IF(AND(ISNUMBER(C496),ISNUMBER(D496)),D496-C496,"")</f>
        <v/>
      </c>
      <c r="I496" s="6" t="n"/>
      <c r="J496" s="6" t="n"/>
      <c r="K496" s="7">
        <f>IF(ISNUMBER(I496),I496-N(J496),"")</f>
        <v/>
      </c>
      <c r="M496" s="5">
        <f>IF(OR(B496="",L496="Cancelada",NOT(ISNUMBER(C496)),NOT(ISNUMBER(D496))),"",IF(D496&lt;=C496,"REVISAR FECHAS",IF(COUNTIFS($B$2:$B$501,B496,$C$2:$C$501,"&lt;"&amp;D496,$D$2:$D$501,"&gt;"&amp;C496,$L$2:$L$501,"&lt;&gt;Cancelada")&gt;1,"SUPERPUESTA","")))</f>
        <v/>
      </c>
    </row>
    <row r="497">
      <c r="C497" s="4" t="n"/>
      <c r="D497" s="4" t="n"/>
      <c r="E497" s="5">
        <f>IF(AND(ISNUMBER(C497),ISNUMBER(D497)),D497-C497,"")</f>
        <v/>
      </c>
      <c r="I497" s="6" t="n"/>
      <c r="J497" s="6" t="n"/>
      <c r="K497" s="7">
        <f>IF(ISNUMBER(I497),I497-N(J497),"")</f>
        <v/>
      </c>
      <c r="M497" s="5">
        <f>IF(OR(B497="",L497="Cancelada",NOT(ISNUMBER(C497)),NOT(ISNUMBER(D497))),"",IF(D497&lt;=C497,"REVISAR FECHAS",IF(COUNTIFS($B$2:$B$501,B497,$C$2:$C$501,"&lt;"&amp;D497,$D$2:$D$501,"&gt;"&amp;C497,$L$2:$L$501,"&lt;&gt;Cancelada")&gt;1,"SUPERPUESTA","")))</f>
        <v/>
      </c>
    </row>
    <row r="498">
      <c r="C498" s="4" t="n"/>
      <c r="D498" s="4" t="n"/>
      <c r="E498" s="5">
        <f>IF(AND(ISNUMBER(C498),ISNUMBER(D498)),D498-C498,"")</f>
        <v/>
      </c>
      <c r="I498" s="6" t="n"/>
      <c r="J498" s="6" t="n"/>
      <c r="K498" s="7">
        <f>IF(ISNUMBER(I498),I498-N(J498),"")</f>
        <v/>
      </c>
      <c r="M498" s="5">
        <f>IF(OR(B498="",L498="Cancelada",NOT(ISNUMBER(C498)),NOT(ISNUMBER(D498))),"",IF(D498&lt;=C498,"REVISAR FECHAS",IF(COUNTIFS($B$2:$B$501,B498,$C$2:$C$501,"&lt;"&amp;D498,$D$2:$D$501,"&gt;"&amp;C498,$L$2:$L$501,"&lt;&gt;Cancelada")&gt;1,"SUPERPUESTA","")))</f>
        <v/>
      </c>
    </row>
    <row r="499">
      <c r="C499" s="4" t="n"/>
      <c r="D499" s="4" t="n"/>
      <c r="E499" s="5">
        <f>IF(AND(ISNUMBER(C499),ISNUMBER(D499)),D499-C499,"")</f>
        <v/>
      </c>
      <c r="I499" s="6" t="n"/>
      <c r="J499" s="6" t="n"/>
      <c r="K499" s="7">
        <f>IF(ISNUMBER(I499),I499-N(J499),"")</f>
        <v/>
      </c>
      <c r="M499" s="5">
        <f>IF(OR(B499="",L499="Cancelada",NOT(ISNUMBER(C499)),NOT(ISNUMBER(D499))),"",IF(D499&lt;=C499,"REVISAR FECHAS",IF(COUNTIFS($B$2:$B$501,B499,$C$2:$C$501,"&lt;"&amp;D499,$D$2:$D$501,"&gt;"&amp;C499,$L$2:$L$501,"&lt;&gt;Cancelada")&gt;1,"SUPERPUESTA","")))</f>
        <v/>
      </c>
    </row>
    <row r="500">
      <c r="C500" s="4" t="n"/>
      <c r="D500" s="4" t="n"/>
      <c r="E500" s="5">
        <f>IF(AND(ISNUMBER(C500),ISNUMBER(D500)),D500-C500,"")</f>
        <v/>
      </c>
      <c r="I500" s="6" t="n"/>
      <c r="J500" s="6" t="n"/>
      <c r="K500" s="7">
        <f>IF(ISNUMBER(I500),I500-N(J500),"")</f>
        <v/>
      </c>
      <c r="M500" s="5">
        <f>IF(OR(B500="",L500="Cancelada",NOT(ISNUMBER(C500)),NOT(ISNUMBER(D500))),"",IF(D500&lt;=C500,"REVISAR FECHAS",IF(COUNTIFS($B$2:$B$501,B500,$C$2:$C$501,"&lt;"&amp;D500,$D$2:$D$501,"&gt;"&amp;C500,$L$2:$L$501,"&lt;&gt;Cancelada")&gt;1,"SUPERPUESTA","")))</f>
        <v/>
      </c>
    </row>
    <row r="501">
      <c r="C501" s="4" t="n"/>
      <c r="D501" s="4" t="n"/>
      <c r="E501" s="5">
        <f>IF(AND(ISNUMBER(C501),ISNUMBER(D501)),D501-C501,"")</f>
        <v/>
      </c>
      <c r="I501" s="6" t="n"/>
      <c r="J501" s="6" t="n"/>
      <c r="K501" s="7">
        <f>IF(ISNUMBER(I501),I501-N(J501),"")</f>
        <v/>
      </c>
      <c r="M501" s="5">
        <f>IF(OR(B501="",L501="Cancelada",NOT(ISNUMBER(C501)),NOT(ISNUMBER(D501))),"",IF(D501&lt;=C501,"REVISAR FECHAS",IF(COUNTIFS($B$2:$B$501,B501,$C$2:$C$501,"&lt;"&amp;D501,$D$2:$D$501,"&gt;"&amp;C501,$L$2:$L$501,"&lt;&gt;Cancelada")&gt;1,"SUPERPUESTA","")))</f>
        <v/>
      </c>
    </row>
  </sheetData>
  <conditionalFormatting sqref="A2:L501">
    <cfRule type="expression" priority="1" dxfId="0">
      <formula>$L2="Consulta"</formula>
    </cfRule>
    <cfRule type="expression" priority="2" dxfId="1">
      <formula>$L2="Señada"</formula>
    </cfRule>
    <cfRule type="expression" priority="3" dxfId="2">
      <formula>$L2="Pagada"</formula>
    </cfRule>
    <cfRule type="expression" priority="4" dxfId="3">
      <formula>$L2="Cancelada"</formula>
    </cfRule>
  </conditionalFormatting>
  <conditionalFormatting sqref="M2:M501">
    <cfRule type="expression" priority="5" dxfId="4">
      <formula>$M2&lt;&gt;""</formula>
    </cfRule>
  </conditionalFormatting>
  <dataValidations count="5">
    <dataValidation sqref="B2:B501" showDropDown="0" showInputMessage="0" showErrorMessage="0" allowBlank="1" error="Elige una cabaña de la lista de la hoja Grilla (columna A)." type="list">
      <formula1>=Grilla!$A$5:$A$14</formula1>
    </dataValidation>
    <dataValidation sqref="G2:G501" showDropDown="0" showInputMessage="0" showErrorMessage="0" allowBlank="1" type="list">
      <formula1>"WhatsApp,Teléfono,Correo,Instagram,Booking,Airbnb,Recomendado,Repite,Otro"</formula1>
    </dataValidation>
    <dataValidation sqref="H2:H501" showDropDown="0" showInputMessage="0" showErrorMessage="0" allowBlank="1" type="list">
      <formula1>"ARS,USD"</formula1>
    </dataValidation>
    <dataValidation sqref="L2:L501" showDropDown="0" showInputMessage="0" showErrorMessage="0" allowBlank="1" type="list">
      <formula1>"Consulta,Señada,Pagada,Cancelada"</formula1>
    </dataValidation>
    <dataValidation sqref="C2:C501 D2:D501" showDropDown="0" showInputMessage="0" showErrorMessage="0" allowBlank="1" error="Escribe una fecha, por ejemplo 02/01/2027.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F1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</cols>
  <sheetData>
    <row r="1">
      <c r="A1" s="8" t="inlineStr">
        <is>
          <t>Grilla de cabañas por fecha</t>
        </is>
      </c>
    </row>
    <row r="2">
      <c r="A2" t="inlineStr">
        <is>
          <t>Primer día del mes:</t>
        </is>
      </c>
      <c r="B2" s="9" t="n">
        <v>46388</v>
      </c>
      <c r="D2" s="10" t="inlineStr">
        <is>
          <t>Cambia la fecha de B2 para ver otro mes. Las celdas se llenan solas desde la hoja Reservas: no escribas en ellas.</t>
        </is>
      </c>
    </row>
    <row r="3">
      <c r="A3" s="11" t="inlineStr">
        <is>
          <t>Cabaña</t>
        </is>
      </c>
      <c r="B3" s="12">
        <f>IF(B4="","",B4)</f>
        <v/>
      </c>
      <c r="C3" s="12">
        <f>IF(C4="","",C4)</f>
        <v/>
      </c>
      <c r="D3" s="12">
        <f>IF(D4="","",D4)</f>
        <v/>
      </c>
      <c r="E3" s="12">
        <f>IF(E4="","",E4)</f>
        <v/>
      </c>
      <c r="F3" s="12">
        <f>IF(F4="","",F4)</f>
        <v/>
      </c>
      <c r="G3" s="12">
        <f>IF(G4="","",G4)</f>
        <v/>
      </c>
      <c r="H3" s="12">
        <f>IF(H4="","",H4)</f>
        <v/>
      </c>
      <c r="I3" s="12">
        <f>IF(I4="","",I4)</f>
        <v/>
      </c>
      <c r="J3" s="12">
        <f>IF(J4="","",J4)</f>
        <v/>
      </c>
      <c r="K3" s="12">
        <f>IF(K4="","",K4)</f>
        <v/>
      </c>
      <c r="L3" s="12">
        <f>IF(L4="","",L4)</f>
        <v/>
      </c>
      <c r="M3" s="12">
        <f>IF(M4="","",M4)</f>
        <v/>
      </c>
      <c r="N3" s="12">
        <f>IF(N4="","",N4)</f>
        <v/>
      </c>
      <c r="O3" s="12">
        <f>IF(O4="","",O4)</f>
        <v/>
      </c>
      <c r="P3" s="12">
        <f>IF(P4="","",P4)</f>
        <v/>
      </c>
      <c r="Q3" s="12">
        <f>IF(Q4="","",Q4)</f>
        <v/>
      </c>
      <c r="R3" s="12">
        <f>IF(R4="","",R4)</f>
        <v/>
      </c>
      <c r="S3" s="12">
        <f>IF(S4="","",S4)</f>
        <v/>
      </c>
      <c r="T3" s="12">
        <f>IF(T4="","",T4)</f>
        <v/>
      </c>
      <c r="U3" s="12">
        <f>IF(U4="","",U4)</f>
        <v/>
      </c>
      <c r="V3" s="12">
        <f>IF(V4="","",V4)</f>
        <v/>
      </c>
      <c r="W3" s="12">
        <f>IF(W4="","",W4)</f>
        <v/>
      </c>
      <c r="X3" s="12">
        <f>IF(X4="","",X4)</f>
        <v/>
      </c>
      <c r="Y3" s="12">
        <f>IF(Y4="","",Y4)</f>
        <v/>
      </c>
      <c r="Z3" s="12">
        <f>IF(Z4="","",Z4)</f>
        <v/>
      </c>
      <c r="AA3" s="12">
        <f>IF(AA4="","",AA4)</f>
        <v/>
      </c>
      <c r="AB3" s="12">
        <f>IF(AB4="","",AB4)</f>
        <v/>
      </c>
      <c r="AC3" s="12">
        <f>IF(AC4="","",AC4)</f>
        <v/>
      </c>
      <c r="AD3" s="12">
        <f>IF(AD4="","",AD4)</f>
        <v/>
      </c>
      <c r="AE3" s="12">
        <f>IF(AE4="","",AE4)</f>
        <v/>
      </c>
      <c r="AF3" s="12">
        <f>IF(AF4="","",AF4)</f>
        <v/>
      </c>
    </row>
    <row r="4">
      <c r="A4" s="13" t="inlineStr"/>
      <c r="B4" s="14">
        <f>$B$2</f>
        <v/>
      </c>
      <c r="C4" s="14">
        <f>IF(B4="","",IF(B4+1&lt;EDATE($B$2,1),B4+1,""))</f>
        <v/>
      </c>
      <c r="D4" s="14">
        <f>IF(C4="","",IF(C4+1&lt;EDATE($B$2,1),C4+1,""))</f>
        <v/>
      </c>
      <c r="E4" s="14">
        <f>IF(D4="","",IF(D4+1&lt;EDATE($B$2,1),D4+1,""))</f>
        <v/>
      </c>
      <c r="F4" s="14">
        <f>IF(E4="","",IF(E4+1&lt;EDATE($B$2,1),E4+1,""))</f>
        <v/>
      </c>
      <c r="G4" s="14">
        <f>IF(F4="","",IF(F4+1&lt;EDATE($B$2,1),F4+1,""))</f>
        <v/>
      </c>
      <c r="H4" s="14">
        <f>IF(G4="","",IF(G4+1&lt;EDATE($B$2,1),G4+1,""))</f>
        <v/>
      </c>
      <c r="I4" s="14">
        <f>IF(H4="","",IF(H4+1&lt;EDATE($B$2,1),H4+1,""))</f>
        <v/>
      </c>
      <c r="J4" s="14">
        <f>IF(I4="","",IF(I4+1&lt;EDATE($B$2,1),I4+1,""))</f>
        <v/>
      </c>
      <c r="K4" s="14">
        <f>IF(J4="","",IF(J4+1&lt;EDATE($B$2,1),J4+1,""))</f>
        <v/>
      </c>
      <c r="L4" s="14">
        <f>IF(K4="","",IF(K4+1&lt;EDATE($B$2,1),K4+1,""))</f>
        <v/>
      </c>
      <c r="M4" s="14">
        <f>IF(L4="","",IF(L4+1&lt;EDATE($B$2,1),L4+1,""))</f>
        <v/>
      </c>
      <c r="N4" s="14">
        <f>IF(M4="","",IF(M4+1&lt;EDATE($B$2,1),M4+1,""))</f>
        <v/>
      </c>
      <c r="O4" s="14">
        <f>IF(N4="","",IF(N4+1&lt;EDATE($B$2,1),N4+1,""))</f>
        <v/>
      </c>
      <c r="P4" s="14">
        <f>IF(O4="","",IF(O4+1&lt;EDATE($B$2,1),O4+1,""))</f>
        <v/>
      </c>
      <c r="Q4" s="14">
        <f>IF(P4="","",IF(P4+1&lt;EDATE($B$2,1),P4+1,""))</f>
        <v/>
      </c>
      <c r="R4" s="14">
        <f>IF(Q4="","",IF(Q4+1&lt;EDATE($B$2,1),Q4+1,""))</f>
        <v/>
      </c>
      <c r="S4" s="14">
        <f>IF(R4="","",IF(R4+1&lt;EDATE($B$2,1),R4+1,""))</f>
        <v/>
      </c>
      <c r="T4" s="14">
        <f>IF(S4="","",IF(S4+1&lt;EDATE($B$2,1),S4+1,""))</f>
        <v/>
      </c>
      <c r="U4" s="14">
        <f>IF(T4="","",IF(T4+1&lt;EDATE($B$2,1),T4+1,""))</f>
        <v/>
      </c>
      <c r="V4" s="14">
        <f>IF(U4="","",IF(U4+1&lt;EDATE($B$2,1),U4+1,""))</f>
        <v/>
      </c>
      <c r="W4" s="14">
        <f>IF(V4="","",IF(V4+1&lt;EDATE($B$2,1),V4+1,""))</f>
        <v/>
      </c>
      <c r="X4" s="14">
        <f>IF(W4="","",IF(W4+1&lt;EDATE($B$2,1),W4+1,""))</f>
        <v/>
      </c>
      <c r="Y4" s="14">
        <f>IF(X4="","",IF(X4+1&lt;EDATE($B$2,1),X4+1,""))</f>
        <v/>
      </c>
      <c r="Z4" s="14">
        <f>IF(Y4="","",IF(Y4+1&lt;EDATE($B$2,1),Y4+1,""))</f>
        <v/>
      </c>
      <c r="AA4" s="14">
        <f>IF(Z4="","",IF(Z4+1&lt;EDATE($B$2,1),Z4+1,""))</f>
        <v/>
      </c>
      <c r="AB4" s="14">
        <f>IF(AA4="","",IF(AA4+1&lt;EDATE($B$2,1),AA4+1,""))</f>
        <v/>
      </c>
      <c r="AC4" s="14">
        <f>IF(AB4="","",IF(AB4+1&lt;EDATE($B$2,1),AB4+1,""))</f>
        <v/>
      </c>
      <c r="AD4" s="14">
        <f>IF(AC4="","",IF(AC4+1&lt;EDATE($B$2,1),AC4+1,""))</f>
        <v/>
      </c>
      <c r="AE4" s="14">
        <f>IF(AD4="","",IF(AD4+1&lt;EDATE($B$2,1),AD4+1,""))</f>
        <v/>
      </c>
      <c r="AF4" s="14">
        <f>IF(AE4="","",IF(AE4+1&lt;EDATE($B$2,1),AE4+1,""))</f>
        <v/>
      </c>
    </row>
    <row r="5">
      <c r="A5" s="15" t="inlineStr">
        <is>
          <t>Cabaña 1</t>
        </is>
      </c>
      <c r="B5" s="16">
        <f>IF(OR($A5="",B$4=""),"",IF(COUNTIFS(Reservas!$B$2:$B$501,$A5,Reservas!$C$2:$C$501,"&lt;="&amp;B$4,Reservas!$D$2:$D$501,"&gt;"&amp;B$4,Reservas!$L$2:$L$501,"&lt;&gt;Cancelada")&gt;1,"DOBLE",IF(COUNTIFS(Reservas!$B$2:$B$501,$A5,Reservas!$C$2:$C$501,"&lt;="&amp;B$4,Reservas!$D$2:$D$501,"&gt;"&amp;B$4,Reservas!$L$2:$L$501,"&lt;&gt;Cancelada")=1,INDEX(Reservas!$A$1:$A$501,SUMPRODUCT((Reservas!$B$2:$B$501=$A5)*(Reservas!$C$2:$C$501&lt;=B$4)*(Reservas!$D$2:$D$501&gt;B$4)*(Reservas!$L$2:$L$501&lt;&gt;"Cancelada")*ROW(Reservas!$B$2:$B$501))),"")))</f>
        <v/>
      </c>
      <c r="C5" s="16">
        <f>IF(OR($A5="",C$4=""),"",IF(COUNTIFS(Reservas!$B$2:$B$501,$A5,Reservas!$C$2:$C$501,"&lt;="&amp;C$4,Reservas!$D$2:$D$501,"&gt;"&amp;C$4,Reservas!$L$2:$L$501,"&lt;&gt;Cancelada")&gt;1,"DOBLE",IF(COUNTIFS(Reservas!$B$2:$B$501,$A5,Reservas!$C$2:$C$501,"&lt;="&amp;C$4,Reservas!$D$2:$D$501,"&gt;"&amp;C$4,Reservas!$L$2:$L$501,"&lt;&gt;Cancelada")=1,INDEX(Reservas!$A$1:$A$501,SUMPRODUCT((Reservas!$B$2:$B$501=$A5)*(Reservas!$C$2:$C$501&lt;=C$4)*(Reservas!$D$2:$D$501&gt;C$4)*(Reservas!$L$2:$L$501&lt;&gt;"Cancelada")*ROW(Reservas!$B$2:$B$501))),"")))</f>
        <v/>
      </c>
      <c r="D5" s="16">
        <f>IF(OR($A5="",D$4=""),"",IF(COUNTIFS(Reservas!$B$2:$B$501,$A5,Reservas!$C$2:$C$501,"&lt;="&amp;D$4,Reservas!$D$2:$D$501,"&gt;"&amp;D$4,Reservas!$L$2:$L$501,"&lt;&gt;Cancelada")&gt;1,"DOBLE",IF(COUNTIFS(Reservas!$B$2:$B$501,$A5,Reservas!$C$2:$C$501,"&lt;="&amp;D$4,Reservas!$D$2:$D$501,"&gt;"&amp;D$4,Reservas!$L$2:$L$501,"&lt;&gt;Cancelada")=1,INDEX(Reservas!$A$1:$A$501,SUMPRODUCT((Reservas!$B$2:$B$501=$A5)*(Reservas!$C$2:$C$501&lt;=D$4)*(Reservas!$D$2:$D$501&gt;D$4)*(Reservas!$L$2:$L$501&lt;&gt;"Cancelada")*ROW(Reservas!$B$2:$B$501))),"")))</f>
        <v/>
      </c>
      <c r="E5" s="16">
        <f>IF(OR($A5="",E$4=""),"",IF(COUNTIFS(Reservas!$B$2:$B$501,$A5,Reservas!$C$2:$C$501,"&lt;="&amp;E$4,Reservas!$D$2:$D$501,"&gt;"&amp;E$4,Reservas!$L$2:$L$501,"&lt;&gt;Cancelada")&gt;1,"DOBLE",IF(COUNTIFS(Reservas!$B$2:$B$501,$A5,Reservas!$C$2:$C$501,"&lt;="&amp;E$4,Reservas!$D$2:$D$501,"&gt;"&amp;E$4,Reservas!$L$2:$L$501,"&lt;&gt;Cancelada")=1,INDEX(Reservas!$A$1:$A$501,SUMPRODUCT((Reservas!$B$2:$B$501=$A5)*(Reservas!$C$2:$C$501&lt;=E$4)*(Reservas!$D$2:$D$501&gt;E$4)*(Reservas!$L$2:$L$501&lt;&gt;"Cancelada")*ROW(Reservas!$B$2:$B$501))),"")))</f>
        <v/>
      </c>
      <c r="F5" s="16">
        <f>IF(OR($A5="",F$4=""),"",IF(COUNTIFS(Reservas!$B$2:$B$501,$A5,Reservas!$C$2:$C$501,"&lt;="&amp;F$4,Reservas!$D$2:$D$501,"&gt;"&amp;F$4,Reservas!$L$2:$L$501,"&lt;&gt;Cancelada")&gt;1,"DOBLE",IF(COUNTIFS(Reservas!$B$2:$B$501,$A5,Reservas!$C$2:$C$501,"&lt;="&amp;F$4,Reservas!$D$2:$D$501,"&gt;"&amp;F$4,Reservas!$L$2:$L$501,"&lt;&gt;Cancelada")=1,INDEX(Reservas!$A$1:$A$501,SUMPRODUCT((Reservas!$B$2:$B$501=$A5)*(Reservas!$C$2:$C$501&lt;=F$4)*(Reservas!$D$2:$D$501&gt;F$4)*(Reservas!$L$2:$L$501&lt;&gt;"Cancelada")*ROW(Reservas!$B$2:$B$501))),"")))</f>
        <v/>
      </c>
      <c r="G5" s="16">
        <f>IF(OR($A5="",G$4=""),"",IF(COUNTIFS(Reservas!$B$2:$B$501,$A5,Reservas!$C$2:$C$501,"&lt;="&amp;G$4,Reservas!$D$2:$D$501,"&gt;"&amp;G$4,Reservas!$L$2:$L$501,"&lt;&gt;Cancelada")&gt;1,"DOBLE",IF(COUNTIFS(Reservas!$B$2:$B$501,$A5,Reservas!$C$2:$C$501,"&lt;="&amp;G$4,Reservas!$D$2:$D$501,"&gt;"&amp;G$4,Reservas!$L$2:$L$501,"&lt;&gt;Cancelada")=1,INDEX(Reservas!$A$1:$A$501,SUMPRODUCT((Reservas!$B$2:$B$501=$A5)*(Reservas!$C$2:$C$501&lt;=G$4)*(Reservas!$D$2:$D$501&gt;G$4)*(Reservas!$L$2:$L$501&lt;&gt;"Cancelada")*ROW(Reservas!$B$2:$B$501))),"")))</f>
        <v/>
      </c>
      <c r="H5" s="16">
        <f>IF(OR($A5="",H$4=""),"",IF(COUNTIFS(Reservas!$B$2:$B$501,$A5,Reservas!$C$2:$C$501,"&lt;="&amp;H$4,Reservas!$D$2:$D$501,"&gt;"&amp;H$4,Reservas!$L$2:$L$501,"&lt;&gt;Cancelada")&gt;1,"DOBLE",IF(COUNTIFS(Reservas!$B$2:$B$501,$A5,Reservas!$C$2:$C$501,"&lt;="&amp;H$4,Reservas!$D$2:$D$501,"&gt;"&amp;H$4,Reservas!$L$2:$L$501,"&lt;&gt;Cancelada")=1,INDEX(Reservas!$A$1:$A$501,SUMPRODUCT((Reservas!$B$2:$B$501=$A5)*(Reservas!$C$2:$C$501&lt;=H$4)*(Reservas!$D$2:$D$501&gt;H$4)*(Reservas!$L$2:$L$501&lt;&gt;"Cancelada")*ROW(Reservas!$B$2:$B$501))),"")))</f>
        <v/>
      </c>
      <c r="I5" s="16">
        <f>IF(OR($A5="",I$4=""),"",IF(COUNTIFS(Reservas!$B$2:$B$501,$A5,Reservas!$C$2:$C$501,"&lt;="&amp;I$4,Reservas!$D$2:$D$501,"&gt;"&amp;I$4,Reservas!$L$2:$L$501,"&lt;&gt;Cancelada")&gt;1,"DOBLE",IF(COUNTIFS(Reservas!$B$2:$B$501,$A5,Reservas!$C$2:$C$501,"&lt;="&amp;I$4,Reservas!$D$2:$D$501,"&gt;"&amp;I$4,Reservas!$L$2:$L$501,"&lt;&gt;Cancelada")=1,INDEX(Reservas!$A$1:$A$501,SUMPRODUCT((Reservas!$B$2:$B$501=$A5)*(Reservas!$C$2:$C$501&lt;=I$4)*(Reservas!$D$2:$D$501&gt;I$4)*(Reservas!$L$2:$L$501&lt;&gt;"Cancelada")*ROW(Reservas!$B$2:$B$501))),"")))</f>
        <v/>
      </c>
      <c r="J5" s="16">
        <f>IF(OR($A5="",J$4=""),"",IF(COUNTIFS(Reservas!$B$2:$B$501,$A5,Reservas!$C$2:$C$501,"&lt;="&amp;J$4,Reservas!$D$2:$D$501,"&gt;"&amp;J$4,Reservas!$L$2:$L$501,"&lt;&gt;Cancelada")&gt;1,"DOBLE",IF(COUNTIFS(Reservas!$B$2:$B$501,$A5,Reservas!$C$2:$C$501,"&lt;="&amp;J$4,Reservas!$D$2:$D$501,"&gt;"&amp;J$4,Reservas!$L$2:$L$501,"&lt;&gt;Cancelada")=1,INDEX(Reservas!$A$1:$A$501,SUMPRODUCT((Reservas!$B$2:$B$501=$A5)*(Reservas!$C$2:$C$501&lt;=J$4)*(Reservas!$D$2:$D$501&gt;J$4)*(Reservas!$L$2:$L$501&lt;&gt;"Cancelada")*ROW(Reservas!$B$2:$B$501))),"")))</f>
        <v/>
      </c>
      <c r="K5" s="16">
        <f>IF(OR($A5="",K$4=""),"",IF(COUNTIFS(Reservas!$B$2:$B$501,$A5,Reservas!$C$2:$C$501,"&lt;="&amp;K$4,Reservas!$D$2:$D$501,"&gt;"&amp;K$4,Reservas!$L$2:$L$501,"&lt;&gt;Cancelada")&gt;1,"DOBLE",IF(COUNTIFS(Reservas!$B$2:$B$501,$A5,Reservas!$C$2:$C$501,"&lt;="&amp;K$4,Reservas!$D$2:$D$501,"&gt;"&amp;K$4,Reservas!$L$2:$L$501,"&lt;&gt;Cancelada")=1,INDEX(Reservas!$A$1:$A$501,SUMPRODUCT((Reservas!$B$2:$B$501=$A5)*(Reservas!$C$2:$C$501&lt;=K$4)*(Reservas!$D$2:$D$501&gt;K$4)*(Reservas!$L$2:$L$501&lt;&gt;"Cancelada")*ROW(Reservas!$B$2:$B$501))),"")))</f>
        <v/>
      </c>
      <c r="L5" s="16">
        <f>IF(OR($A5="",L$4=""),"",IF(COUNTIFS(Reservas!$B$2:$B$501,$A5,Reservas!$C$2:$C$501,"&lt;="&amp;L$4,Reservas!$D$2:$D$501,"&gt;"&amp;L$4,Reservas!$L$2:$L$501,"&lt;&gt;Cancelada")&gt;1,"DOBLE",IF(COUNTIFS(Reservas!$B$2:$B$501,$A5,Reservas!$C$2:$C$501,"&lt;="&amp;L$4,Reservas!$D$2:$D$501,"&gt;"&amp;L$4,Reservas!$L$2:$L$501,"&lt;&gt;Cancelada")=1,INDEX(Reservas!$A$1:$A$501,SUMPRODUCT((Reservas!$B$2:$B$501=$A5)*(Reservas!$C$2:$C$501&lt;=L$4)*(Reservas!$D$2:$D$501&gt;L$4)*(Reservas!$L$2:$L$501&lt;&gt;"Cancelada")*ROW(Reservas!$B$2:$B$501))),"")))</f>
        <v/>
      </c>
      <c r="M5" s="16">
        <f>IF(OR($A5="",M$4=""),"",IF(COUNTIFS(Reservas!$B$2:$B$501,$A5,Reservas!$C$2:$C$501,"&lt;="&amp;M$4,Reservas!$D$2:$D$501,"&gt;"&amp;M$4,Reservas!$L$2:$L$501,"&lt;&gt;Cancelada")&gt;1,"DOBLE",IF(COUNTIFS(Reservas!$B$2:$B$501,$A5,Reservas!$C$2:$C$501,"&lt;="&amp;M$4,Reservas!$D$2:$D$501,"&gt;"&amp;M$4,Reservas!$L$2:$L$501,"&lt;&gt;Cancelada")=1,INDEX(Reservas!$A$1:$A$501,SUMPRODUCT((Reservas!$B$2:$B$501=$A5)*(Reservas!$C$2:$C$501&lt;=M$4)*(Reservas!$D$2:$D$501&gt;M$4)*(Reservas!$L$2:$L$501&lt;&gt;"Cancelada")*ROW(Reservas!$B$2:$B$501))),"")))</f>
        <v/>
      </c>
      <c r="N5" s="16">
        <f>IF(OR($A5="",N$4=""),"",IF(COUNTIFS(Reservas!$B$2:$B$501,$A5,Reservas!$C$2:$C$501,"&lt;="&amp;N$4,Reservas!$D$2:$D$501,"&gt;"&amp;N$4,Reservas!$L$2:$L$501,"&lt;&gt;Cancelada")&gt;1,"DOBLE",IF(COUNTIFS(Reservas!$B$2:$B$501,$A5,Reservas!$C$2:$C$501,"&lt;="&amp;N$4,Reservas!$D$2:$D$501,"&gt;"&amp;N$4,Reservas!$L$2:$L$501,"&lt;&gt;Cancelada")=1,INDEX(Reservas!$A$1:$A$501,SUMPRODUCT((Reservas!$B$2:$B$501=$A5)*(Reservas!$C$2:$C$501&lt;=N$4)*(Reservas!$D$2:$D$501&gt;N$4)*(Reservas!$L$2:$L$501&lt;&gt;"Cancelada")*ROW(Reservas!$B$2:$B$501))),"")))</f>
        <v/>
      </c>
      <c r="O5" s="16">
        <f>IF(OR($A5="",O$4=""),"",IF(COUNTIFS(Reservas!$B$2:$B$501,$A5,Reservas!$C$2:$C$501,"&lt;="&amp;O$4,Reservas!$D$2:$D$501,"&gt;"&amp;O$4,Reservas!$L$2:$L$501,"&lt;&gt;Cancelada")&gt;1,"DOBLE",IF(COUNTIFS(Reservas!$B$2:$B$501,$A5,Reservas!$C$2:$C$501,"&lt;="&amp;O$4,Reservas!$D$2:$D$501,"&gt;"&amp;O$4,Reservas!$L$2:$L$501,"&lt;&gt;Cancelada")=1,INDEX(Reservas!$A$1:$A$501,SUMPRODUCT((Reservas!$B$2:$B$501=$A5)*(Reservas!$C$2:$C$501&lt;=O$4)*(Reservas!$D$2:$D$501&gt;O$4)*(Reservas!$L$2:$L$501&lt;&gt;"Cancelada")*ROW(Reservas!$B$2:$B$501))),"")))</f>
        <v/>
      </c>
      <c r="P5" s="16">
        <f>IF(OR($A5="",P$4=""),"",IF(COUNTIFS(Reservas!$B$2:$B$501,$A5,Reservas!$C$2:$C$501,"&lt;="&amp;P$4,Reservas!$D$2:$D$501,"&gt;"&amp;P$4,Reservas!$L$2:$L$501,"&lt;&gt;Cancelada")&gt;1,"DOBLE",IF(COUNTIFS(Reservas!$B$2:$B$501,$A5,Reservas!$C$2:$C$501,"&lt;="&amp;P$4,Reservas!$D$2:$D$501,"&gt;"&amp;P$4,Reservas!$L$2:$L$501,"&lt;&gt;Cancelada")=1,INDEX(Reservas!$A$1:$A$501,SUMPRODUCT((Reservas!$B$2:$B$501=$A5)*(Reservas!$C$2:$C$501&lt;=P$4)*(Reservas!$D$2:$D$501&gt;P$4)*(Reservas!$L$2:$L$501&lt;&gt;"Cancelada")*ROW(Reservas!$B$2:$B$501))),"")))</f>
        <v/>
      </c>
      <c r="Q5" s="16">
        <f>IF(OR($A5="",Q$4=""),"",IF(COUNTIFS(Reservas!$B$2:$B$501,$A5,Reservas!$C$2:$C$501,"&lt;="&amp;Q$4,Reservas!$D$2:$D$501,"&gt;"&amp;Q$4,Reservas!$L$2:$L$501,"&lt;&gt;Cancelada")&gt;1,"DOBLE",IF(COUNTIFS(Reservas!$B$2:$B$501,$A5,Reservas!$C$2:$C$501,"&lt;="&amp;Q$4,Reservas!$D$2:$D$501,"&gt;"&amp;Q$4,Reservas!$L$2:$L$501,"&lt;&gt;Cancelada")=1,INDEX(Reservas!$A$1:$A$501,SUMPRODUCT((Reservas!$B$2:$B$501=$A5)*(Reservas!$C$2:$C$501&lt;=Q$4)*(Reservas!$D$2:$D$501&gt;Q$4)*(Reservas!$L$2:$L$501&lt;&gt;"Cancelada")*ROW(Reservas!$B$2:$B$501))),"")))</f>
        <v/>
      </c>
      <c r="R5" s="16">
        <f>IF(OR($A5="",R$4=""),"",IF(COUNTIFS(Reservas!$B$2:$B$501,$A5,Reservas!$C$2:$C$501,"&lt;="&amp;R$4,Reservas!$D$2:$D$501,"&gt;"&amp;R$4,Reservas!$L$2:$L$501,"&lt;&gt;Cancelada")&gt;1,"DOBLE",IF(COUNTIFS(Reservas!$B$2:$B$501,$A5,Reservas!$C$2:$C$501,"&lt;="&amp;R$4,Reservas!$D$2:$D$501,"&gt;"&amp;R$4,Reservas!$L$2:$L$501,"&lt;&gt;Cancelada")=1,INDEX(Reservas!$A$1:$A$501,SUMPRODUCT((Reservas!$B$2:$B$501=$A5)*(Reservas!$C$2:$C$501&lt;=R$4)*(Reservas!$D$2:$D$501&gt;R$4)*(Reservas!$L$2:$L$501&lt;&gt;"Cancelada")*ROW(Reservas!$B$2:$B$501))),"")))</f>
        <v/>
      </c>
      <c r="S5" s="16">
        <f>IF(OR($A5="",S$4=""),"",IF(COUNTIFS(Reservas!$B$2:$B$501,$A5,Reservas!$C$2:$C$501,"&lt;="&amp;S$4,Reservas!$D$2:$D$501,"&gt;"&amp;S$4,Reservas!$L$2:$L$501,"&lt;&gt;Cancelada")&gt;1,"DOBLE",IF(COUNTIFS(Reservas!$B$2:$B$501,$A5,Reservas!$C$2:$C$501,"&lt;="&amp;S$4,Reservas!$D$2:$D$501,"&gt;"&amp;S$4,Reservas!$L$2:$L$501,"&lt;&gt;Cancelada")=1,INDEX(Reservas!$A$1:$A$501,SUMPRODUCT((Reservas!$B$2:$B$501=$A5)*(Reservas!$C$2:$C$501&lt;=S$4)*(Reservas!$D$2:$D$501&gt;S$4)*(Reservas!$L$2:$L$501&lt;&gt;"Cancelada")*ROW(Reservas!$B$2:$B$501))),"")))</f>
        <v/>
      </c>
      <c r="T5" s="16">
        <f>IF(OR($A5="",T$4=""),"",IF(COUNTIFS(Reservas!$B$2:$B$501,$A5,Reservas!$C$2:$C$501,"&lt;="&amp;T$4,Reservas!$D$2:$D$501,"&gt;"&amp;T$4,Reservas!$L$2:$L$501,"&lt;&gt;Cancelada")&gt;1,"DOBLE",IF(COUNTIFS(Reservas!$B$2:$B$501,$A5,Reservas!$C$2:$C$501,"&lt;="&amp;T$4,Reservas!$D$2:$D$501,"&gt;"&amp;T$4,Reservas!$L$2:$L$501,"&lt;&gt;Cancelada")=1,INDEX(Reservas!$A$1:$A$501,SUMPRODUCT((Reservas!$B$2:$B$501=$A5)*(Reservas!$C$2:$C$501&lt;=T$4)*(Reservas!$D$2:$D$501&gt;T$4)*(Reservas!$L$2:$L$501&lt;&gt;"Cancelada")*ROW(Reservas!$B$2:$B$501))),"")))</f>
        <v/>
      </c>
      <c r="U5" s="16">
        <f>IF(OR($A5="",U$4=""),"",IF(COUNTIFS(Reservas!$B$2:$B$501,$A5,Reservas!$C$2:$C$501,"&lt;="&amp;U$4,Reservas!$D$2:$D$501,"&gt;"&amp;U$4,Reservas!$L$2:$L$501,"&lt;&gt;Cancelada")&gt;1,"DOBLE",IF(COUNTIFS(Reservas!$B$2:$B$501,$A5,Reservas!$C$2:$C$501,"&lt;="&amp;U$4,Reservas!$D$2:$D$501,"&gt;"&amp;U$4,Reservas!$L$2:$L$501,"&lt;&gt;Cancelada")=1,INDEX(Reservas!$A$1:$A$501,SUMPRODUCT((Reservas!$B$2:$B$501=$A5)*(Reservas!$C$2:$C$501&lt;=U$4)*(Reservas!$D$2:$D$501&gt;U$4)*(Reservas!$L$2:$L$501&lt;&gt;"Cancelada")*ROW(Reservas!$B$2:$B$501))),"")))</f>
        <v/>
      </c>
      <c r="V5" s="16">
        <f>IF(OR($A5="",V$4=""),"",IF(COUNTIFS(Reservas!$B$2:$B$501,$A5,Reservas!$C$2:$C$501,"&lt;="&amp;V$4,Reservas!$D$2:$D$501,"&gt;"&amp;V$4,Reservas!$L$2:$L$501,"&lt;&gt;Cancelada")&gt;1,"DOBLE",IF(COUNTIFS(Reservas!$B$2:$B$501,$A5,Reservas!$C$2:$C$501,"&lt;="&amp;V$4,Reservas!$D$2:$D$501,"&gt;"&amp;V$4,Reservas!$L$2:$L$501,"&lt;&gt;Cancelada")=1,INDEX(Reservas!$A$1:$A$501,SUMPRODUCT((Reservas!$B$2:$B$501=$A5)*(Reservas!$C$2:$C$501&lt;=V$4)*(Reservas!$D$2:$D$501&gt;V$4)*(Reservas!$L$2:$L$501&lt;&gt;"Cancelada")*ROW(Reservas!$B$2:$B$501))),"")))</f>
        <v/>
      </c>
      <c r="W5" s="16">
        <f>IF(OR($A5="",W$4=""),"",IF(COUNTIFS(Reservas!$B$2:$B$501,$A5,Reservas!$C$2:$C$501,"&lt;="&amp;W$4,Reservas!$D$2:$D$501,"&gt;"&amp;W$4,Reservas!$L$2:$L$501,"&lt;&gt;Cancelada")&gt;1,"DOBLE",IF(COUNTIFS(Reservas!$B$2:$B$501,$A5,Reservas!$C$2:$C$501,"&lt;="&amp;W$4,Reservas!$D$2:$D$501,"&gt;"&amp;W$4,Reservas!$L$2:$L$501,"&lt;&gt;Cancelada")=1,INDEX(Reservas!$A$1:$A$501,SUMPRODUCT((Reservas!$B$2:$B$501=$A5)*(Reservas!$C$2:$C$501&lt;=W$4)*(Reservas!$D$2:$D$501&gt;W$4)*(Reservas!$L$2:$L$501&lt;&gt;"Cancelada")*ROW(Reservas!$B$2:$B$501))),"")))</f>
        <v/>
      </c>
      <c r="X5" s="16">
        <f>IF(OR($A5="",X$4=""),"",IF(COUNTIFS(Reservas!$B$2:$B$501,$A5,Reservas!$C$2:$C$501,"&lt;="&amp;X$4,Reservas!$D$2:$D$501,"&gt;"&amp;X$4,Reservas!$L$2:$L$501,"&lt;&gt;Cancelada")&gt;1,"DOBLE",IF(COUNTIFS(Reservas!$B$2:$B$501,$A5,Reservas!$C$2:$C$501,"&lt;="&amp;X$4,Reservas!$D$2:$D$501,"&gt;"&amp;X$4,Reservas!$L$2:$L$501,"&lt;&gt;Cancelada")=1,INDEX(Reservas!$A$1:$A$501,SUMPRODUCT((Reservas!$B$2:$B$501=$A5)*(Reservas!$C$2:$C$501&lt;=X$4)*(Reservas!$D$2:$D$501&gt;X$4)*(Reservas!$L$2:$L$501&lt;&gt;"Cancelada")*ROW(Reservas!$B$2:$B$501))),"")))</f>
        <v/>
      </c>
      <c r="Y5" s="16">
        <f>IF(OR($A5="",Y$4=""),"",IF(COUNTIFS(Reservas!$B$2:$B$501,$A5,Reservas!$C$2:$C$501,"&lt;="&amp;Y$4,Reservas!$D$2:$D$501,"&gt;"&amp;Y$4,Reservas!$L$2:$L$501,"&lt;&gt;Cancelada")&gt;1,"DOBLE",IF(COUNTIFS(Reservas!$B$2:$B$501,$A5,Reservas!$C$2:$C$501,"&lt;="&amp;Y$4,Reservas!$D$2:$D$501,"&gt;"&amp;Y$4,Reservas!$L$2:$L$501,"&lt;&gt;Cancelada")=1,INDEX(Reservas!$A$1:$A$501,SUMPRODUCT((Reservas!$B$2:$B$501=$A5)*(Reservas!$C$2:$C$501&lt;=Y$4)*(Reservas!$D$2:$D$501&gt;Y$4)*(Reservas!$L$2:$L$501&lt;&gt;"Cancelada")*ROW(Reservas!$B$2:$B$501))),"")))</f>
        <v/>
      </c>
      <c r="Z5" s="16">
        <f>IF(OR($A5="",Z$4=""),"",IF(COUNTIFS(Reservas!$B$2:$B$501,$A5,Reservas!$C$2:$C$501,"&lt;="&amp;Z$4,Reservas!$D$2:$D$501,"&gt;"&amp;Z$4,Reservas!$L$2:$L$501,"&lt;&gt;Cancelada")&gt;1,"DOBLE",IF(COUNTIFS(Reservas!$B$2:$B$501,$A5,Reservas!$C$2:$C$501,"&lt;="&amp;Z$4,Reservas!$D$2:$D$501,"&gt;"&amp;Z$4,Reservas!$L$2:$L$501,"&lt;&gt;Cancelada")=1,INDEX(Reservas!$A$1:$A$501,SUMPRODUCT((Reservas!$B$2:$B$501=$A5)*(Reservas!$C$2:$C$501&lt;=Z$4)*(Reservas!$D$2:$D$501&gt;Z$4)*(Reservas!$L$2:$L$501&lt;&gt;"Cancelada")*ROW(Reservas!$B$2:$B$501))),"")))</f>
        <v/>
      </c>
      <c r="AA5" s="16">
        <f>IF(OR($A5="",AA$4=""),"",IF(COUNTIFS(Reservas!$B$2:$B$501,$A5,Reservas!$C$2:$C$501,"&lt;="&amp;AA$4,Reservas!$D$2:$D$501,"&gt;"&amp;AA$4,Reservas!$L$2:$L$501,"&lt;&gt;Cancelada")&gt;1,"DOBLE",IF(COUNTIFS(Reservas!$B$2:$B$501,$A5,Reservas!$C$2:$C$501,"&lt;="&amp;AA$4,Reservas!$D$2:$D$501,"&gt;"&amp;AA$4,Reservas!$L$2:$L$501,"&lt;&gt;Cancelada")=1,INDEX(Reservas!$A$1:$A$501,SUMPRODUCT((Reservas!$B$2:$B$501=$A5)*(Reservas!$C$2:$C$501&lt;=AA$4)*(Reservas!$D$2:$D$501&gt;AA$4)*(Reservas!$L$2:$L$501&lt;&gt;"Cancelada")*ROW(Reservas!$B$2:$B$501))),"")))</f>
        <v/>
      </c>
      <c r="AB5" s="16">
        <f>IF(OR($A5="",AB$4=""),"",IF(COUNTIFS(Reservas!$B$2:$B$501,$A5,Reservas!$C$2:$C$501,"&lt;="&amp;AB$4,Reservas!$D$2:$D$501,"&gt;"&amp;AB$4,Reservas!$L$2:$L$501,"&lt;&gt;Cancelada")&gt;1,"DOBLE",IF(COUNTIFS(Reservas!$B$2:$B$501,$A5,Reservas!$C$2:$C$501,"&lt;="&amp;AB$4,Reservas!$D$2:$D$501,"&gt;"&amp;AB$4,Reservas!$L$2:$L$501,"&lt;&gt;Cancelada")=1,INDEX(Reservas!$A$1:$A$501,SUMPRODUCT((Reservas!$B$2:$B$501=$A5)*(Reservas!$C$2:$C$501&lt;=AB$4)*(Reservas!$D$2:$D$501&gt;AB$4)*(Reservas!$L$2:$L$501&lt;&gt;"Cancelada")*ROW(Reservas!$B$2:$B$501))),"")))</f>
        <v/>
      </c>
      <c r="AC5" s="16">
        <f>IF(OR($A5="",AC$4=""),"",IF(COUNTIFS(Reservas!$B$2:$B$501,$A5,Reservas!$C$2:$C$501,"&lt;="&amp;AC$4,Reservas!$D$2:$D$501,"&gt;"&amp;AC$4,Reservas!$L$2:$L$501,"&lt;&gt;Cancelada")&gt;1,"DOBLE",IF(COUNTIFS(Reservas!$B$2:$B$501,$A5,Reservas!$C$2:$C$501,"&lt;="&amp;AC$4,Reservas!$D$2:$D$501,"&gt;"&amp;AC$4,Reservas!$L$2:$L$501,"&lt;&gt;Cancelada")=1,INDEX(Reservas!$A$1:$A$501,SUMPRODUCT((Reservas!$B$2:$B$501=$A5)*(Reservas!$C$2:$C$501&lt;=AC$4)*(Reservas!$D$2:$D$501&gt;AC$4)*(Reservas!$L$2:$L$501&lt;&gt;"Cancelada")*ROW(Reservas!$B$2:$B$501))),"")))</f>
        <v/>
      </c>
      <c r="AD5" s="16">
        <f>IF(OR($A5="",AD$4=""),"",IF(COUNTIFS(Reservas!$B$2:$B$501,$A5,Reservas!$C$2:$C$501,"&lt;="&amp;AD$4,Reservas!$D$2:$D$501,"&gt;"&amp;AD$4,Reservas!$L$2:$L$501,"&lt;&gt;Cancelada")&gt;1,"DOBLE",IF(COUNTIFS(Reservas!$B$2:$B$501,$A5,Reservas!$C$2:$C$501,"&lt;="&amp;AD$4,Reservas!$D$2:$D$501,"&gt;"&amp;AD$4,Reservas!$L$2:$L$501,"&lt;&gt;Cancelada")=1,INDEX(Reservas!$A$1:$A$501,SUMPRODUCT((Reservas!$B$2:$B$501=$A5)*(Reservas!$C$2:$C$501&lt;=AD$4)*(Reservas!$D$2:$D$501&gt;AD$4)*(Reservas!$L$2:$L$501&lt;&gt;"Cancelada")*ROW(Reservas!$B$2:$B$501))),"")))</f>
        <v/>
      </c>
      <c r="AE5" s="16">
        <f>IF(OR($A5="",AE$4=""),"",IF(COUNTIFS(Reservas!$B$2:$B$501,$A5,Reservas!$C$2:$C$501,"&lt;="&amp;AE$4,Reservas!$D$2:$D$501,"&gt;"&amp;AE$4,Reservas!$L$2:$L$501,"&lt;&gt;Cancelada")&gt;1,"DOBLE",IF(COUNTIFS(Reservas!$B$2:$B$501,$A5,Reservas!$C$2:$C$501,"&lt;="&amp;AE$4,Reservas!$D$2:$D$501,"&gt;"&amp;AE$4,Reservas!$L$2:$L$501,"&lt;&gt;Cancelada")=1,INDEX(Reservas!$A$1:$A$501,SUMPRODUCT((Reservas!$B$2:$B$501=$A5)*(Reservas!$C$2:$C$501&lt;=AE$4)*(Reservas!$D$2:$D$501&gt;AE$4)*(Reservas!$L$2:$L$501&lt;&gt;"Cancelada")*ROW(Reservas!$B$2:$B$501))),"")))</f>
        <v/>
      </c>
      <c r="AF5" s="16">
        <f>IF(OR($A5="",AF$4=""),"",IF(COUNTIFS(Reservas!$B$2:$B$501,$A5,Reservas!$C$2:$C$501,"&lt;="&amp;AF$4,Reservas!$D$2:$D$501,"&gt;"&amp;AF$4,Reservas!$L$2:$L$501,"&lt;&gt;Cancelada")&gt;1,"DOBLE",IF(COUNTIFS(Reservas!$B$2:$B$501,$A5,Reservas!$C$2:$C$501,"&lt;="&amp;AF$4,Reservas!$D$2:$D$501,"&gt;"&amp;AF$4,Reservas!$L$2:$L$501,"&lt;&gt;Cancelada")=1,INDEX(Reservas!$A$1:$A$501,SUMPRODUCT((Reservas!$B$2:$B$501=$A5)*(Reservas!$C$2:$C$501&lt;=AF$4)*(Reservas!$D$2:$D$501&gt;AF$4)*(Reservas!$L$2:$L$501&lt;&gt;"Cancelada")*ROW(Reservas!$B$2:$B$501))),"")))</f>
        <v/>
      </c>
    </row>
    <row r="6">
      <c r="A6" s="15" t="inlineStr">
        <is>
          <t>Cabaña 2</t>
        </is>
      </c>
      <c r="B6" s="16">
        <f>IF(OR($A6="",B$4=""),"",IF(COUNTIFS(Reservas!$B$2:$B$501,$A6,Reservas!$C$2:$C$501,"&lt;="&amp;B$4,Reservas!$D$2:$D$501,"&gt;"&amp;B$4,Reservas!$L$2:$L$501,"&lt;&gt;Cancelada")&gt;1,"DOBLE",IF(COUNTIFS(Reservas!$B$2:$B$501,$A6,Reservas!$C$2:$C$501,"&lt;="&amp;B$4,Reservas!$D$2:$D$501,"&gt;"&amp;B$4,Reservas!$L$2:$L$501,"&lt;&gt;Cancelada")=1,INDEX(Reservas!$A$1:$A$501,SUMPRODUCT((Reservas!$B$2:$B$501=$A6)*(Reservas!$C$2:$C$501&lt;=B$4)*(Reservas!$D$2:$D$501&gt;B$4)*(Reservas!$L$2:$L$501&lt;&gt;"Cancelada")*ROW(Reservas!$B$2:$B$501))),"")))</f>
        <v/>
      </c>
      <c r="C6" s="16">
        <f>IF(OR($A6="",C$4=""),"",IF(COUNTIFS(Reservas!$B$2:$B$501,$A6,Reservas!$C$2:$C$501,"&lt;="&amp;C$4,Reservas!$D$2:$D$501,"&gt;"&amp;C$4,Reservas!$L$2:$L$501,"&lt;&gt;Cancelada")&gt;1,"DOBLE",IF(COUNTIFS(Reservas!$B$2:$B$501,$A6,Reservas!$C$2:$C$501,"&lt;="&amp;C$4,Reservas!$D$2:$D$501,"&gt;"&amp;C$4,Reservas!$L$2:$L$501,"&lt;&gt;Cancelada")=1,INDEX(Reservas!$A$1:$A$501,SUMPRODUCT((Reservas!$B$2:$B$501=$A6)*(Reservas!$C$2:$C$501&lt;=C$4)*(Reservas!$D$2:$D$501&gt;C$4)*(Reservas!$L$2:$L$501&lt;&gt;"Cancelada")*ROW(Reservas!$B$2:$B$501))),"")))</f>
        <v/>
      </c>
      <c r="D6" s="16">
        <f>IF(OR($A6="",D$4=""),"",IF(COUNTIFS(Reservas!$B$2:$B$501,$A6,Reservas!$C$2:$C$501,"&lt;="&amp;D$4,Reservas!$D$2:$D$501,"&gt;"&amp;D$4,Reservas!$L$2:$L$501,"&lt;&gt;Cancelada")&gt;1,"DOBLE",IF(COUNTIFS(Reservas!$B$2:$B$501,$A6,Reservas!$C$2:$C$501,"&lt;="&amp;D$4,Reservas!$D$2:$D$501,"&gt;"&amp;D$4,Reservas!$L$2:$L$501,"&lt;&gt;Cancelada")=1,INDEX(Reservas!$A$1:$A$501,SUMPRODUCT((Reservas!$B$2:$B$501=$A6)*(Reservas!$C$2:$C$501&lt;=D$4)*(Reservas!$D$2:$D$501&gt;D$4)*(Reservas!$L$2:$L$501&lt;&gt;"Cancelada")*ROW(Reservas!$B$2:$B$501))),"")))</f>
        <v/>
      </c>
      <c r="E6" s="16">
        <f>IF(OR($A6="",E$4=""),"",IF(COUNTIFS(Reservas!$B$2:$B$501,$A6,Reservas!$C$2:$C$501,"&lt;="&amp;E$4,Reservas!$D$2:$D$501,"&gt;"&amp;E$4,Reservas!$L$2:$L$501,"&lt;&gt;Cancelada")&gt;1,"DOBLE",IF(COUNTIFS(Reservas!$B$2:$B$501,$A6,Reservas!$C$2:$C$501,"&lt;="&amp;E$4,Reservas!$D$2:$D$501,"&gt;"&amp;E$4,Reservas!$L$2:$L$501,"&lt;&gt;Cancelada")=1,INDEX(Reservas!$A$1:$A$501,SUMPRODUCT((Reservas!$B$2:$B$501=$A6)*(Reservas!$C$2:$C$501&lt;=E$4)*(Reservas!$D$2:$D$501&gt;E$4)*(Reservas!$L$2:$L$501&lt;&gt;"Cancelada")*ROW(Reservas!$B$2:$B$501))),"")))</f>
        <v/>
      </c>
      <c r="F6" s="16">
        <f>IF(OR($A6="",F$4=""),"",IF(COUNTIFS(Reservas!$B$2:$B$501,$A6,Reservas!$C$2:$C$501,"&lt;="&amp;F$4,Reservas!$D$2:$D$501,"&gt;"&amp;F$4,Reservas!$L$2:$L$501,"&lt;&gt;Cancelada")&gt;1,"DOBLE",IF(COUNTIFS(Reservas!$B$2:$B$501,$A6,Reservas!$C$2:$C$501,"&lt;="&amp;F$4,Reservas!$D$2:$D$501,"&gt;"&amp;F$4,Reservas!$L$2:$L$501,"&lt;&gt;Cancelada")=1,INDEX(Reservas!$A$1:$A$501,SUMPRODUCT((Reservas!$B$2:$B$501=$A6)*(Reservas!$C$2:$C$501&lt;=F$4)*(Reservas!$D$2:$D$501&gt;F$4)*(Reservas!$L$2:$L$501&lt;&gt;"Cancelada")*ROW(Reservas!$B$2:$B$501))),"")))</f>
        <v/>
      </c>
      <c r="G6" s="16">
        <f>IF(OR($A6="",G$4=""),"",IF(COUNTIFS(Reservas!$B$2:$B$501,$A6,Reservas!$C$2:$C$501,"&lt;="&amp;G$4,Reservas!$D$2:$D$501,"&gt;"&amp;G$4,Reservas!$L$2:$L$501,"&lt;&gt;Cancelada")&gt;1,"DOBLE",IF(COUNTIFS(Reservas!$B$2:$B$501,$A6,Reservas!$C$2:$C$501,"&lt;="&amp;G$4,Reservas!$D$2:$D$501,"&gt;"&amp;G$4,Reservas!$L$2:$L$501,"&lt;&gt;Cancelada")=1,INDEX(Reservas!$A$1:$A$501,SUMPRODUCT((Reservas!$B$2:$B$501=$A6)*(Reservas!$C$2:$C$501&lt;=G$4)*(Reservas!$D$2:$D$501&gt;G$4)*(Reservas!$L$2:$L$501&lt;&gt;"Cancelada")*ROW(Reservas!$B$2:$B$501))),"")))</f>
        <v/>
      </c>
      <c r="H6" s="16">
        <f>IF(OR($A6="",H$4=""),"",IF(COUNTIFS(Reservas!$B$2:$B$501,$A6,Reservas!$C$2:$C$501,"&lt;="&amp;H$4,Reservas!$D$2:$D$501,"&gt;"&amp;H$4,Reservas!$L$2:$L$501,"&lt;&gt;Cancelada")&gt;1,"DOBLE",IF(COUNTIFS(Reservas!$B$2:$B$501,$A6,Reservas!$C$2:$C$501,"&lt;="&amp;H$4,Reservas!$D$2:$D$501,"&gt;"&amp;H$4,Reservas!$L$2:$L$501,"&lt;&gt;Cancelada")=1,INDEX(Reservas!$A$1:$A$501,SUMPRODUCT((Reservas!$B$2:$B$501=$A6)*(Reservas!$C$2:$C$501&lt;=H$4)*(Reservas!$D$2:$D$501&gt;H$4)*(Reservas!$L$2:$L$501&lt;&gt;"Cancelada")*ROW(Reservas!$B$2:$B$501))),"")))</f>
        <v/>
      </c>
      <c r="I6" s="16">
        <f>IF(OR($A6="",I$4=""),"",IF(COUNTIFS(Reservas!$B$2:$B$501,$A6,Reservas!$C$2:$C$501,"&lt;="&amp;I$4,Reservas!$D$2:$D$501,"&gt;"&amp;I$4,Reservas!$L$2:$L$501,"&lt;&gt;Cancelada")&gt;1,"DOBLE",IF(COUNTIFS(Reservas!$B$2:$B$501,$A6,Reservas!$C$2:$C$501,"&lt;="&amp;I$4,Reservas!$D$2:$D$501,"&gt;"&amp;I$4,Reservas!$L$2:$L$501,"&lt;&gt;Cancelada")=1,INDEX(Reservas!$A$1:$A$501,SUMPRODUCT((Reservas!$B$2:$B$501=$A6)*(Reservas!$C$2:$C$501&lt;=I$4)*(Reservas!$D$2:$D$501&gt;I$4)*(Reservas!$L$2:$L$501&lt;&gt;"Cancelada")*ROW(Reservas!$B$2:$B$501))),"")))</f>
        <v/>
      </c>
      <c r="J6" s="16">
        <f>IF(OR($A6="",J$4=""),"",IF(COUNTIFS(Reservas!$B$2:$B$501,$A6,Reservas!$C$2:$C$501,"&lt;="&amp;J$4,Reservas!$D$2:$D$501,"&gt;"&amp;J$4,Reservas!$L$2:$L$501,"&lt;&gt;Cancelada")&gt;1,"DOBLE",IF(COUNTIFS(Reservas!$B$2:$B$501,$A6,Reservas!$C$2:$C$501,"&lt;="&amp;J$4,Reservas!$D$2:$D$501,"&gt;"&amp;J$4,Reservas!$L$2:$L$501,"&lt;&gt;Cancelada")=1,INDEX(Reservas!$A$1:$A$501,SUMPRODUCT((Reservas!$B$2:$B$501=$A6)*(Reservas!$C$2:$C$501&lt;=J$4)*(Reservas!$D$2:$D$501&gt;J$4)*(Reservas!$L$2:$L$501&lt;&gt;"Cancelada")*ROW(Reservas!$B$2:$B$501))),"")))</f>
        <v/>
      </c>
      <c r="K6" s="16">
        <f>IF(OR($A6="",K$4=""),"",IF(COUNTIFS(Reservas!$B$2:$B$501,$A6,Reservas!$C$2:$C$501,"&lt;="&amp;K$4,Reservas!$D$2:$D$501,"&gt;"&amp;K$4,Reservas!$L$2:$L$501,"&lt;&gt;Cancelada")&gt;1,"DOBLE",IF(COUNTIFS(Reservas!$B$2:$B$501,$A6,Reservas!$C$2:$C$501,"&lt;="&amp;K$4,Reservas!$D$2:$D$501,"&gt;"&amp;K$4,Reservas!$L$2:$L$501,"&lt;&gt;Cancelada")=1,INDEX(Reservas!$A$1:$A$501,SUMPRODUCT((Reservas!$B$2:$B$501=$A6)*(Reservas!$C$2:$C$501&lt;=K$4)*(Reservas!$D$2:$D$501&gt;K$4)*(Reservas!$L$2:$L$501&lt;&gt;"Cancelada")*ROW(Reservas!$B$2:$B$501))),"")))</f>
        <v/>
      </c>
      <c r="L6" s="16">
        <f>IF(OR($A6="",L$4=""),"",IF(COUNTIFS(Reservas!$B$2:$B$501,$A6,Reservas!$C$2:$C$501,"&lt;="&amp;L$4,Reservas!$D$2:$D$501,"&gt;"&amp;L$4,Reservas!$L$2:$L$501,"&lt;&gt;Cancelada")&gt;1,"DOBLE",IF(COUNTIFS(Reservas!$B$2:$B$501,$A6,Reservas!$C$2:$C$501,"&lt;="&amp;L$4,Reservas!$D$2:$D$501,"&gt;"&amp;L$4,Reservas!$L$2:$L$501,"&lt;&gt;Cancelada")=1,INDEX(Reservas!$A$1:$A$501,SUMPRODUCT((Reservas!$B$2:$B$501=$A6)*(Reservas!$C$2:$C$501&lt;=L$4)*(Reservas!$D$2:$D$501&gt;L$4)*(Reservas!$L$2:$L$501&lt;&gt;"Cancelada")*ROW(Reservas!$B$2:$B$501))),"")))</f>
        <v/>
      </c>
      <c r="M6" s="16">
        <f>IF(OR($A6="",M$4=""),"",IF(COUNTIFS(Reservas!$B$2:$B$501,$A6,Reservas!$C$2:$C$501,"&lt;="&amp;M$4,Reservas!$D$2:$D$501,"&gt;"&amp;M$4,Reservas!$L$2:$L$501,"&lt;&gt;Cancelada")&gt;1,"DOBLE",IF(COUNTIFS(Reservas!$B$2:$B$501,$A6,Reservas!$C$2:$C$501,"&lt;="&amp;M$4,Reservas!$D$2:$D$501,"&gt;"&amp;M$4,Reservas!$L$2:$L$501,"&lt;&gt;Cancelada")=1,INDEX(Reservas!$A$1:$A$501,SUMPRODUCT((Reservas!$B$2:$B$501=$A6)*(Reservas!$C$2:$C$501&lt;=M$4)*(Reservas!$D$2:$D$501&gt;M$4)*(Reservas!$L$2:$L$501&lt;&gt;"Cancelada")*ROW(Reservas!$B$2:$B$501))),"")))</f>
        <v/>
      </c>
      <c r="N6" s="16">
        <f>IF(OR($A6="",N$4=""),"",IF(COUNTIFS(Reservas!$B$2:$B$501,$A6,Reservas!$C$2:$C$501,"&lt;="&amp;N$4,Reservas!$D$2:$D$501,"&gt;"&amp;N$4,Reservas!$L$2:$L$501,"&lt;&gt;Cancelada")&gt;1,"DOBLE",IF(COUNTIFS(Reservas!$B$2:$B$501,$A6,Reservas!$C$2:$C$501,"&lt;="&amp;N$4,Reservas!$D$2:$D$501,"&gt;"&amp;N$4,Reservas!$L$2:$L$501,"&lt;&gt;Cancelada")=1,INDEX(Reservas!$A$1:$A$501,SUMPRODUCT((Reservas!$B$2:$B$501=$A6)*(Reservas!$C$2:$C$501&lt;=N$4)*(Reservas!$D$2:$D$501&gt;N$4)*(Reservas!$L$2:$L$501&lt;&gt;"Cancelada")*ROW(Reservas!$B$2:$B$501))),"")))</f>
        <v/>
      </c>
      <c r="O6" s="16">
        <f>IF(OR($A6="",O$4=""),"",IF(COUNTIFS(Reservas!$B$2:$B$501,$A6,Reservas!$C$2:$C$501,"&lt;="&amp;O$4,Reservas!$D$2:$D$501,"&gt;"&amp;O$4,Reservas!$L$2:$L$501,"&lt;&gt;Cancelada")&gt;1,"DOBLE",IF(COUNTIFS(Reservas!$B$2:$B$501,$A6,Reservas!$C$2:$C$501,"&lt;="&amp;O$4,Reservas!$D$2:$D$501,"&gt;"&amp;O$4,Reservas!$L$2:$L$501,"&lt;&gt;Cancelada")=1,INDEX(Reservas!$A$1:$A$501,SUMPRODUCT((Reservas!$B$2:$B$501=$A6)*(Reservas!$C$2:$C$501&lt;=O$4)*(Reservas!$D$2:$D$501&gt;O$4)*(Reservas!$L$2:$L$501&lt;&gt;"Cancelada")*ROW(Reservas!$B$2:$B$501))),"")))</f>
        <v/>
      </c>
      <c r="P6" s="16">
        <f>IF(OR($A6="",P$4=""),"",IF(COUNTIFS(Reservas!$B$2:$B$501,$A6,Reservas!$C$2:$C$501,"&lt;="&amp;P$4,Reservas!$D$2:$D$501,"&gt;"&amp;P$4,Reservas!$L$2:$L$501,"&lt;&gt;Cancelada")&gt;1,"DOBLE",IF(COUNTIFS(Reservas!$B$2:$B$501,$A6,Reservas!$C$2:$C$501,"&lt;="&amp;P$4,Reservas!$D$2:$D$501,"&gt;"&amp;P$4,Reservas!$L$2:$L$501,"&lt;&gt;Cancelada")=1,INDEX(Reservas!$A$1:$A$501,SUMPRODUCT((Reservas!$B$2:$B$501=$A6)*(Reservas!$C$2:$C$501&lt;=P$4)*(Reservas!$D$2:$D$501&gt;P$4)*(Reservas!$L$2:$L$501&lt;&gt;"Cancelada")*ROW(Reservas!$B$2:$B$501))),"")))</f>
        <v/>
      </c>
      <c r="Q6" s="16">
        <f>IF(OR($A6="",Q$4=""),"",IF(COUNTIFS(Reservas!$B$2:$B$501,$A6,Reservas!$C$2:$C$501,"&lt;="&amp;Q$4,Reservas!$D$2:$D$501,"&gt;"&amp;Q$4,Reservas!$L$2:$L$501,"&lt;&gt;Cancelada")&gt;1,"DOBLE",IF(COUNTIFS(Reservas!$B$2:$B$501,$A6,Reservas!$C$2:$C$501,"&lt;="&amp;Q$4,Reservas!$D$2:$D$501,"&gt;"&amp;Q$4,Reservas!$L$2:$L$501,"&lt;&gt;Cancelada")=1,INDEX(Reservas!$A$1:$A$501,SUMPRODUCT((Reservas!$B$2:$B$501=$A6)*(Reservas!$C$2:$C$501&lt;=Q$4)*(Reservas!$D$2:$D$501&gt;Q$4)*(Reservas!$L$2:$L$501&lt;&gt;"Cancelada")*ROW(Reservas!$B$2:$B$501))),"")))</f>
        <v/>
      </c>
      <c r="R6" s="16">
        <f>IF(OR($A6="",R$4=""),"",IF(COUNTIFS(Reservas!$B$2:$B$501,$A6,Reservas!$C$2:$C$501,"&lt;="&amp;R$4,Reservas!$D$2:$D$501,"&gt;"&amp;R$4,Reservas!$L$2:$L$501,"&lt;&gt;Cancelada")&gt;1,"DOBLE",IF(COUNTIFS(Reservas!$B$2:$B$501,$A6,Reservas!$C$2:$C$501,"&lt;="&amp;R$4,Reservas!$D$2:$D$501,"&gt;"&amp;R$4,Reservas!$L$2:$L$501,"&lt;&gt;Cancelada")=1,INDEX(Reservas!$A$1:$A$501,SUMPRODUCT((Reservas!$B$2:$B$501=$A6)*(Reservas!$C$2:$C$501&lt;=R$4)*(Reservas!$D$2:$D$501&gt;R$4)*(Reservas!$L$2:$L$501&lt;&gt;"Cancelada")*ROW(Reservas!$B$2:$B$501))),"")))</f>
        <v/>
      </c>
      <c r="S6" s="16">
        <f>IF(OR($A6="",S$4=""),"",IF(COUNTIFS(Reservas!$B$2:$B$501,$A6,Reservas!$C$2:$C$501,"&lt;="&amp;S$4,Reservas!$D$2:$D$501,"&gt;"&amp;S$4,Reservas!$L$2:$L$501,"&lt;&gt;Cancelada")&gt;1,"DOBLE",IF(COUNTIFS(Reservas!$B$2:$B$501,$A6,Reservas!$C$2:$C$501,"&lt;="&amp;S$4,Reservas!$D$2:$D$501,"&gt;"&amp;S$4,Reservas!$L$2:$L$501,"&lt;&gt;Cancelada")=1,INDEX(Reservas!$A$1:$A$501,SUMPRODUCT((Reservas!$B$2:$B$501=$A6)*(Reservas!$C$2:$C$501&lt;=S$4)*(Reservas!$D$2:$D$501&gt;S$4)*(Reservas!$L$2:$L$501&lt;&gt;"Cancelada")*ROW(Reservas!$B$2:$B$501))),"")))</f>
        <v/>
      </c>
      <c r="T6" s="16">
        <f>IF(OR($A6="",T$4=""),"",IF(COUNTIFS(Reservas!$B$2:$B$501,$A6,Reservas!$C$2:$C$501,"&lt;="&amp;T$4,Reservas!$D$2:$D$501,"&gt;"&amp;T$4,Reservas!$L$2:$L$501,"&lt;&gt;Cancelada")&gt;1,"DOBLE",IF(COUNTIFS(Reservas!$B$2:$B$501,$A6,Reservas!$C$2:$C$501,"&lt;="&amp;T$4,Reservas!$D$2:$D$501,"&gt;"&amp;T$4,Reservas!$L$2:$L$501,"&lt;&gt;Cancelada")=1,INDEX(Reservas!$A$1:$A$501,SUMPRODUCT((Reservas!$B$2:$B$501=$A6)*(Reservas!$C$2:$C$501&lt;=T$4)*(Reservas!$D$2:$D$501&gt;T$4)*(Reservas!$L$2:$L$501&lt;&gt;"Cancelada")*ROW(Reservas!$B$2:$B$501))),"")))</f>
        <v/>
      </c>
      <c r="U6" s="16">
        <f>IF(OR($A6="",U$4=""),"",IF(COUNTIFS(Reservas!$B$2:$B$501,$A6,Reservas!$C$2:$C$501,"&lt;="&amp;U$4,Reservas!$D$2:$D$501,"&gt;"&amp;U$4,Reservas!$L$2:$L$501,"&lt;&gt;Cancelada")&gt;1,"DOBLE",IF(COUNTIFS(Reservas!$B$2:$B$501,$A6,Reservas!$C$2:$C$501,"&lt;="&amp;U$4,Reservas!$D$2:$D$501,"&gt;"&amp;U$4,Reservas!$L$2:$L$501,"&lt;&gt;Cancelada")=1,INDEX(Reservas!$A$1:$A$501,SUMPRODUCT((Reservas!$B$2:$B$501=$A6)*(Reservas!$C$2:$C$501&lt;=U$4)*(Reservas!$D$2:$D$501&gt;U$4)*(Reservas!$L$2:$L$501&lt;&gt;"Cancelada")*ROW(Reservas!$B$2:$B$501))),"")))</f>
        <v/>
      </c>
      <c r="V6" s="16">
        <f>IF(OR($A6="",V$4=""),"",IF(COUNTIFS(Reservas!$B$2:$B$501,$A6,Reservas!$C$2:$C$501,"&lt;="&amp;V$4,Reservas!$D$2:$D$501,"&gt;"&amp;V$4,Reservas!$L$2:$L$501,"&lt;&gt;Cancelada")&gt;1,"DOBLE",IF(COUNTIFS(Reservas!$B$2:$B$501,$A6,Reservas!$C$2:$C$501,"&lt;="&amp;V$4,Reservas!$D$2:$D$501,"&gt;"&amp;V$4,Reservas!$L$2:$L$501,"&lt;&gt;Cancelada")=1,INDEX(Reservas!$A$1:$A$501,SUMPRODUCT((Reservas!$B$2:$B$501=$A6)*(Reservas!$C$2:$C$501&lt;=V$4)*(Reservas!$D$2:$D$501&gt;V$4)*(Reservas!$L$2:$L$501&lt;&gt;"Cancelada")*ROW(Reservas!$B$2:$B$501))),"")))</f>
        <v/>
      </c>
      <c r="W6" s="16">
        <f>IF(OR($A6="",W$4=""),"",IF(COUNTIFS(Reservas!$B$2:$B$501,$A6,Reservas!$C$2:$C$501,"&lt;="&amp;W$4,Reservas!$D$2:$D$501,"&gt;"&amp;W$4,Reservas!$L$2:$L$501,"&lt;&gt;Cancelada")&gt;1,"DOBLE",IF(COUNTIFS(Reservas!$B$2:$B$501,$A6,Reservas!$C$2:$C$501,"&lt;="&amp;W$4,Reservas!$D$2:$D$501,"&gt;"&amp;W$4,Reservas!$L$2:$L$501,"&lt;&gt;Cancelada")=1,INDEX(Reservas!$A$1:$A$501,SUMPRODUCT((Reservas!$B$2:$B$501=$A6)*(Reservas!$C$2:$C$501&lt;=W$4)*(Reservas!$D$2:$D$501&gt;W$4)*(Reservas!$L$2:$L$501&lt;&gt;"Cancelada")*ROW(Reservas!$B$2:$B$501))),"")))</f>
        <v/>
      </c>
      <c r="X6" s="16">
        <f>IF(OR($A6="",X$4=""),"",IF(COUNTIFS(Reservas!$B$2:$B$501,$A6,Reservas!$C$2:$C$501,"&lt;="&amp;X$4,Reservas!$D$2:$D$501,"&gt;"&amp;X$4,Reservas!$L$2:$L$501,"&lt;&gt;Cancelada")&gt;1,"DOBLE",IF(COUNTIFS(Reservas!$B$2:$B$501,$A6,Reservas!$C$2:$C$501,"&lt;="&amp;X$4,Reservas!$D$2:$D$501,"&gt;"&amp;X$4,Reservas!$L$2:$L$501,"&lt;&gt;Cancelada")=1,INDEX(Reservas!$A$1:$A$501,SUMPRODUCT((Reservas!$B$2:$B$501=$A6)*(Reservas!$C$2:$C$501&lt;=X$4)*(Reservas!$D$2:$D$501&gt;X$4)*(Reservas!$L$2:$L$501&lt;&gt;"Cancelada")*ROW(Reservas!$B$2:$B$501))),"")))</f>
        <v/>
      </c>
      <c r="Y6" s="16">
        <f>IF(OR($A6="",Y$4=""),"",IF(COUNTIFS(Reservas!$B$2:$B$501,$A6,Reservas!$C$2:$C$501,"&lt;="&amp;Y$4,Reservas!$D$2:$D$501,"&gt;"&amp;Y$4,Reservas!$L$2:$L$501,"&lt;&gt;Cancelada")&gt;1,"DOBLE",IF(COUNTIFS(Reservas!$B$2:$B$501,$A6,Reservas!$C$2:$C$501,"&lt;="&amp;Y$4,Reservas!$D$2:$D$501,"&gt;"&amp;Y$4,Reservas!$L$2:$L$501,"&lt;&gt;Cancelada")=1,INDEX(Reservas!$A$1:$A$501,SUMPRODUCT((Reservas!$B$2:$B$501=$A6)*(Reservas!$C$2:$C$501&lt;=Y$4)*(Reservas!$D$2:$D$501&gt;Y$4)*(Reservas!$L$2:$L$501&lt;&gt;"Cancelada")*ROW(Reservas!$B$2:$B$501))),"")))</f>
        <v/>
      </c>
      <c r="Z6" s="16">
        <f>IF(OR($A6="",Z$4=""),"",IF(COUNTIFS(Reservas!$B$2:$B$501,$A6,Reservas!$C$2:$C$501,"&lt;="&amp;Z$4,Reservas!$D$2:$D$501,"&gt;"&amp;Z$4,Reservas!$L$2:$L$501,"&lt;&gt;Cancelada")&gt;1,"DOBLE",IF(COUNTIFS(Reservas!$B$2:$B$501,$A6,Reservas!$C$2:$C$501,"&lt;="&amp;Z$4,Reservas!$D$2:$D$501,"&gt;"&amp;Z$4,Reservas!$L$2:$L$501,"&lt;&gt;Cancelada")=1,INDEX(Reservas!$A$1:$A$501,SUMPRODUCT((Reservas!$B$2:$B$501=$A6)*(Reservas!$C$2:$C$501&lt;=Z$4)*(Reservas!$D$2:$D$501&gt;Z$4)*(Reservas!$L$2:$L$501&lt;&gt;"Cancelada")*ROW(Reservas!$B$2:$B$501))),"")))</f>
        <v/>
      </c>
      <c r="AA6" s="16">
        <f>IF(OR($A6="",AA$4=""),"",IF(COUNTIFS(Reservas!$B$2:$B$501,$A6,Reservas!$C$2:$C$501,"&lt;="&amp;AA$4,Reservas!$D$2:$D$501,"&gt;"&amp;AA$4,Reservas!$L$2:$L$501,"&lt;&gt;Cancelada")&gt;1,"DOBLE",IF(COUNTIFS(Reservas!$B$2:$B$501,$A6,Reservas!$C$2:$C$501,"&lt;="&amp;AA$4,Reservas!$D$2:$D$501,"&gt;"&amp;AA$4,Reservas!$L$2:$L$501,"&lt;&gt;Cancelada")=1,INDEX(Reservas!$A$1:$A$501,SUMPRODUCT((Reservas!$B$2:$B$501=$A6)*(Reservas!$C$2:$C$501&lt;=AA$4)*(Reservas!$D$2:$D$501&gt;AA$4)*(Reservas!$L$2:$L$501&lt;&gt;"Cancelada")*ROW(Reservas!$B$2:$B$501))),"")))</f>
        <v/>
      </c>
      <c r="AB6" s="16">
        <f>IF(OR($A6="",AB$4=""),"",IF(COUNTIFS(Reservas!$B$2:$B$501,$A6,Reservas!$C$2:$C$501,"&lt;="&amp;AB$4,Reservas!$D$2:$D$501,"&gt;"&amp;AB$4,Reservas!$L$2:$L$501,"&lt;&gt;Cancelada")&gt;1,"DOBLE",IF(COUNTIFS(Reservas!$B$2:$B$501,$A6,Reservas!$C$2:$C$501,"&lt;="&amp;AB$4,Reservas!$D$2:$D$501,"&gt;"&amp;AB$4,Reservas!$L$2:$L$501,"&lt;&gt;Cancelada")=1,INDEX(Reservas!$A$1:$A$501,SUMPRODUCT((Reservas!$B$2:$B$501=$A6)*(Reservas!$C$2:$C$501&lt;=AB$4)*(Reservas!$D$2:$D$501&gt;AB$4)*(Reservas!$L$2:$L$501&lt;&gt;"Cancelada")*ROW(Reservas!$B$2:$B$501))),"")))</f>
        <v/>
      </c>
      <c r="AC6" s="16">
        <f>IF(OR($A6="",AC$4=""),"",IF(COUNTIFS(Reservas!$B$2:$B$501,$A6,Reservas!$C$2:$C$501,"&lt;="&amp;AC$4,Reservas!$D$2:$D$501,"&gt;"&amp;AC$4,Reservas!$L$2:$L$501,"&lt;&gt;Cancelada")&gt;1,"DOBLE",IF(COUNTIFS(Reservas!$B$2:$B$501,$A6,Reservas!$C$2:$C$501,"&lt;="&amp;AC$4,Reservas!$D$2:$D$501,"&gt;"&amp;AC$4,Reservas!$L$2:$L$501,"&lt;&gt;Cancelada")=1,INDEX(Reservas!$A$1:$A$501,SUMPRODUCT((Reservas!$B$2:$B$501=$A6)*(Reservas!$C$2:$C$501&lt;=AC$4)*(Reservas!$D$2:$D$501&gt;AC$4)*(Reservas!$L$2:$L$501&lt;&gt;"Cancelada")*ROW(Reservas!$B$2:$B$501))),"")))</f>
        <v/>
      </c>
      <c r="AD6" s="16">
        <f>IF(OR($A6="",AD$4=""),"",IF(COUNTIFS(Reservas!$B$2:$B$501,$A6,Reservas!$C$2:$C$501,"&lt;="&amp;AD$4,Reservas!$D$2:$D$501,"&gt;"&amp;AD$4,Reservas!$L$2:$L$501,"&lt;&gt;Cancelada")&gt;1,"DOBLE",IF(COUNTIFS(Reservas!$B$2:$B$501,$A6,Reservas!$C$2:$C$501,"&lt;="&amp;AD$4,Reservas!$D$2:$D$501,"&gt;"&amp;AD$4,Reservas!$L$2:$L$501,"&lt;&gt;Cancelada")=1,INDEX(Reservas!$A$1:$A$501,SUMPRODUCT((Reservas!$B$2:$B$501=$A6)*(Reservas!$C$2:$C$501&lt;=AD$4)*(Reservas!$D$2:$D$501&gt;AD$4)*(Reservas!$L$2:$L$501&lt;&gt;"Cancelada")*ROW(Reservas!$B$2:$B$501))),"")))</f>
        <v/>
      </c>
      <c r="AE6" s="16">
        <f>IF(OR($A6="",AE$4=""),"",IF(COUNTIFS(Reservas!$B$2:$B$501,$A6,Reservas!$C$2:$C$501,"&lt;="&amp;AE$4,Reservas!$D$2:$D$501,"&gt;"&amp;AE$4,Reservas!$L$2:$L$501,"&lt;&gt;Cancelada")&gt;1,"DOBLE",IF(COUNTIFS(Reservas!$B$2:$B$501,$A6,Reservas!$C$2:$C$501,"&lt;="&amp;AE$4,Reservas!$D$2:$D$501,"&gt;"&amp;AE$4,Reservas!$L$2:$L$501,"&lt;&gt;Cancelada")=1,INDEX(Reservas!$A$1:$A$501,SUMPRODUCT((Reservas!$B$2:$B$501=$A6)*(Reservas!$C$2:$C$501&lt;=AE$4)*(Reservas!$D$2:$D$501&gt;AE$4)*(Reservas!$L$2:$L$501&lt;&gt;"Cancelada")*ROW(Reservas!$B$2:$B$501))),"")))</f>
        <v/>
      </c>
      <c r="AF6" s="16">
        <f>IF(OR($A6="",AF$4=""),"",IF(COUNTIFS(Reservas!$B$2:$B$501,$A6,Reservas!$C$2:$C$501,"&lt;="&amp;AF$4,Reservas!$D$2:$D$501,"&gt;"&amp;AF$4,Reservas!$L$2:$L$501,"&lt;&gt;Cancelada")&gt;1,"DOBLE",IF(COUNTIFS(Reservas!$B$2:$B$501,$A6,Reservas!$C$2:$C$501,"&lt;="&amp;AF$4,Reservas!$D$2:$D$501,"&gt;"&amp;AF$4,Reservas!$L$2:$L$501,"&lt;&gt;Cancelada")=1,INDEX(Reservas!$A$1:$A$501,SUMPRODUCT((Reservas!$B$2:$B$501=$A6)*(Reservas!$C$2:$C$501&lt;=AF$4)*(Reservas!$D$2:$D$501&gt;AF$4)*(Reservas!$L$2:$L$501&lt;&gt;"Cancelada")*ROW(Reservas!$B$2:$B$501))),"")))</f>
        <v/>
      </c>
    </row>
    <row r="7">
      <c r="A7" s="15" t="inlineStr">
        <is>
          <t>Cabaña 3</t>
        </is>
      </c>
      <c r="B7" s="16">
        <f>IF(OR($A7="",B$4=""),"",IF(COUNTIFS(Reservas!$B$2:$B$501,$A7,Reservas!$C$2:$C$501,"&lt;="&amp;B$4,Reservas!$D$2:$D$501,"&gt;"&amp;B$4,Reservas!$L$2:$L$501,"&lt;&gt;Cancelada")&gt;1,"DOBLE",IF(COUNTIFS(Reservas!$B$2:$B$501,$A7,Reservas!$C$2:$C$501,"&lt;="&amp;B$4,Reservas!$D$2:$D$501,"&gt;"&amp;B$4,Reservas!$L$2:$L$501,"&lt;&gt;Cancelada")=1,INDEX(Reservas!$A$1:$A$501,SUMPRODUCT((Reservas!$B$2:$B$501=$A7)*(Reservas!$C$2:$C$501&lt;=B$4)*(Reservas!$D$2:$D$501&gt;B$4)*(Reservas!$L$2:$L$501&lt;&gt;"Cancelada")*ROW(Reservas!$B$2:$B$501))),"")))</f>
        <v/>
      </c>
      <c r="C7" s="16">
        <f>IF(OR($A7="",C$4=""),"",IF(COUNTIFS(Reservas!$B$2:$B$501,$A7,Reservas!$C$2:$C$501,"&lt;="&amp;C$4,Reservas!$D$2:$D$501,"&gt;"&amp;C$4,Reservas!$L$2:$L$501,"&lt;&gt;Cancelada")&gt;1,"DOBLE",IF(COUNTIFS(Reservas!$B$2:$B$501,$A7,Reservas!$C$2:$C$501,"&lt;="&amp;C$4,Reservas!$D$2:$D$501,"&gt;"&amp;C$4,Reservas!$L$2:$L$501,"&lt;&gt;Cancelada")=1,INDEX(Reservas!$A$1:$A$501,SUMPRODUCT((Reservas!$B$2:$B$501=$A7)*(Reservas!$C$2:$C$501&lt;=C$4)*(Reservas!$D$2:$D$501&gt;C$4)*(Reservas!$L$2:$L$501&lt;&gt;"Cancelada")*ROW(Reservas!$B$2:$B$501))),"")))</f>
        <v/>
      </c>
      <c r="D7" s="16">
        <f>IF(OR($A7="",D$4=""),"",IF(COUNTIFS(Reservas!$B$2:$B$501,$A7,Reservas!$C$2:$C$501,"&lt;="&amp;D$4,Reservas!$D$2:$D$501,"&gt;"&amp;D$4,Reservas!$L$2:$L$501,"&lt;&gt;Cancelada")&gt;1,"DOBLE",IF(COUNTIFS(Reservas!$B$2:$B$501,$A7,Reservas!$C$2:$C$501,"&lt;="&amp;D$4,Reservas!$D$2:$D$501,"&gt;"&amp;D$4,Reservas!$L$2:$L$501,"&lt;&gt;Cancelada")=1,INDEX(Reservas!$A$1:$A$501,SUMPRODUCT((Reservas!$B$2:$B$501=$A7)*(Reservas!$C$2:$C$501&lt;=D$4)*(Reservas!$D$2:$D$501&gt;D$4)*(Reservas!$L$2:$L$501&lt;&gt;"Cancelada")*ROW(Reservas!$B$2:$B$501))),"")))</f>
        <v/>
      </c>
      <c r="E7" s="16">
        <f>IF(OR($A7="",E$4=""),"",IF(COUNTIFS(Reservas!$B$2:$B$501,$A7,Reservas!$C$2:$C$501,"&lt;="&amp;E$4,Reservas!$D$2:$D$501,"&gt;"&amp;E$4,Reservas!$L$2:$L$501,"&lt;&gt;Cancelada")&gt;1,"DOBLE",IF(COUNTIFS(Reservas!$B$2:$B$501,$A7,Reservas!$C$2:$C$501,"&lt;="&amp;E$4,Reservas!$D$2:$D$501,"&gt;"&amp;E$4,Reservas!$L$2:$L$501,"&lt;&gt;Cancelada")=1,INDEX(Reservas!$A$1:$A$501,SUMPRODUCT((Reservas!$B$2:$B$501=$A7)*(Reservas!$C$2:$C$501&lt;=E$4)*(Reservas!$D$2:$D$501&gt;E$4)*(Reservas!$L$2:$L$501&lt;&gt;"Cancelada")*ROW(Reservas!$B$2:$B$501))),"")))</f>
        <v/>
      </c>
      <c r="F7" s="16">
        <f>IF(OR($A7="",F$4=""),"",IF(COUNTIFS(Reservas!$B$2:$B$501,$A7,Reservas!$C$2:$C$501,"&lt;="&amp;F$4,Reservas!$D$2:$D$501,"&gt;"&amp;F$4,Reservas!$L$2:$L$501,"&lt;&gt;Cancelada")&gt;1,"DOBLE",IF(COUNTIFS(Reservas!$B$2:$B$501,$A7,Reservas!$C$2:$C$501,"&lt;="&amp;F$4,Reservas!$D$2:$D$501,"&gt;"&amp;F$4,Reservas!$L$2:$L$501,"&lt;&gt;Cancelada")=1,INDEX(Reservas!$A$1:$A$501,SUMPRODUCT((Reservas!$B$2:$B$501=$A7)*(Reservas!$C$2:$C$501&lt;=F$4)*(Reservas!$D$2:$D$501&gt;F$4)*(Reservas!$L$2:$L$501&lt;&gt;"Cancelada")*ROW(Reservas!$B$2:$B$501))),"")))</f>
        <v/>
      </c>
      <c r="G7" s="16">
        <f>IF(OR($A7="",G$4=""),"",IF(COUNTIFS(Reservas!$B$2:$B$501,$A7,Reservas!$C$2:$C$501,"&lt;="&amp;G$4,Reservas!$D$2:$D$501,"&gt;"&amp;G$4,Reservas!$L$2:$L$501,"&lt;&gt;Cancelada")&gt;1,"DOBLE",IF(COUNTIFS(Reservas!$B$2:$B$501,$A7,Reservas!$C$2:$C$501,"&lt;="&amp;G$4,Reservas!$D$2:$D$501,"&gt;"&amp;G$4,Reservas!$L$2:$L$501,"&lt;&gt;Cancelada")=1,INDEX(Reservas!$A$1:$A$501,SUMPRODUCT((Reservas!$B$2:$B$501=$A7)*(Reservas!$C$2:$C$501&lt;=G$4)*(Reservas!$D$2:$D$501&gt;G$4)*(Reservas!$L$2:$L$501&lt;&gt;"Cancelada")*ROW(Reservas!$B$2:$B$501))),"")))</f>
        <v/>
      </c>
      <c r="H7" s="16">
        <f>IF(OR($A7="",H$4=""),"",IF(COUNTIFS(Reservas!$B$2:$B$501,$A7,Reservas!$C$2:$C$501,"&lt;="&amp;H$4,Reservas!$D$2:$D$501,"&gt;"&amp;H$4,Reservas!$L$2:$L$501,"&lt;&gt;Cancelada")&gt;1,"DOBLE",IF(COUNTIFS(Reservas!$B$2:$B$501,$A7,Reservas!$C$2:$C$501,"&lt;="&amp;H$4,Reservas!$D$2:$D$501,"&gt;"&amp;H$4,Reservas!$L$2:$L$501,"&lt;&gt;Cancelada")=1,INDEX(Reservas!$A$1:$A$501,SUMPRODUCT((Reservas!$B$2:$B$501=$A7)*(Reservas!$C$2:$C$501&lt;=H$4)*(Reservas!$D$2:$D$501&gt;H$4)*(Reservas!$L$2:$L$501&lt;&gt;"Cancelada")*ROW(Reservas!$B$2:$B$501))),"")))</f>
        <v/>
      </c>
      <c r="I7" s="16">
        <f>IF(OR($A7="",I$4=""),"",IF(COUNTIFS(Reservas!$B$2:$B$501,$A7,Reservas!$C$2:$C$501,"&lt;="&amp;I$4,Reservas!$D$2:$D$501,"&gt;"&amp;I$4,Reservas!$L$2:$L$501,"&lt;&gt;Cancelada")&gt;1,"DOBLE",IF(COUNTIFS(Reservas!$B$2:$B$501,$A7,Reservas!$C$2:$C$501,"&lt;="&amp;I$4,Reservas!$D$2:$D$501,"&gt;"&amp;I$4,Reservas!$L$2:$L$501,"&lt;&gt;Cancelada")=1,INDEX(Reservas!$A$1:$A$501,SUMPRODUCT((Reservas!$B$2:$B$501=$A7)*(Reservas!$C$2:$C$501&lt;=I$4)*(Reservas!$D$2:$D$501&gt;I$4)*(Reservas!$L$2:$L$501&lt;&gt;"Cancelada")*ROW(Reservas!$B$2:$B$501))),"")))</f>
        <v/>
      </c>
      <c r="J7" s="16">
        <f>IF(OR($A7="",J$4=""),"",IF(COUNTIFS(Reservas!$B$2:$B$501,$A7,Reservas!$C$2:$C$501,"&lt;="&amp;J$4,Reservas!$D$2:$D$501,"&gt;"&amp;J$4,Reservas!$L$2:$L$501,"&lt;&gt;Cancelada")&gt;1,"DOBLE",IF(COUNTIFS(Reservas!$B$2:$B$501,$A7,Reservas!$C$2:$C$501,"&lt;="&amp;J$4,Reservas!$D$2:$D$501,"&gt;"&amp;J$4,Reservas!$L$2:$L$501,"&lt;&gt;Cancelada")=1,INDEX(Reservas!$A$1:$A$501,SUMPRODUCT((Reservas!$B$2:$B$501=$A7)*(Reservas!$C$2:$C$501&lt;=J$4)*(Reservas!$D$2:$D$501&gt;J$4)*(Reservas!$L$2:$L$501&lt;&gt;"Cancelada")*ROW(Reservas!$B$2:$B$501))),"")))</f>
        <v/>
      </c>
      <c r="K7" s="16">
        <f>IF(OR($A7="",K$4=""),"",IF(COUNTIFS(Reservas!$B$2:$B$501,$A7,Reservas!$C$2:$C$501,"&lt;="&amp;K$4,Reservas!$D$2:$D$501,"&gt;"&amp;K$4,Reservas!$L$2:$L$501,"&lt;&gt;Cancelada")&gt;1,"DOBLE",IF(COUNTIFS(Reservas!$B$2:$B$501,$A7,Reservas!$C$2:$C$501,"&lt;="&amp;K$4,Reservas!$D$2:$D$501,"&gt;"&amp;K$4,Reservas!$L$2:$L$501,"&lt;&gt;Cancelada")=1,INDEX(Reservas!$A$1:$A$501,SUMPRODUCT((Reservas!$B$2:$B$501=$A7)*(Reservas!$C$2:$C$501&lt;=K$4)*(Reservas!$D$2:$D$501&gt;K$4)*(Reservas!$L$2:$L$501&lt;&gt;"Cancelada")*ROW(Reservas!$B$2:$B$501))),"")))</f>
        <v/>
      </c>
      <c r="L7" s="16">
        <f>IF(OR($A7="",L$4=""),"",IF(COUNTIFS(Reservas!$B$2:$B$501,$A7,Reservas!$C$2:$C$501,"&lt;="&amp;L$4,Reservas!$D$2:$D$501,"&gt;"&amp;L$4,Reservas!$L$2:$L$501,"&lt;&gt;Cancelada")&gt;1,"DOBLE",IF(COUNTIFS(Reservas!$B$2:$B$501,$A7,Reservas!$C$2:$C$501,"&lt;="&amp;L$4,Reservas!$D$2:$D$501,"&gt;"&amp;L$4,Reservas!$L$2:$L$501,"&lt;&gt;Cancelada")=1,INDEX(Reservas!$A$1:$A$501,SUMPRODUCT((Reservas!$B$2:$B$501=$A7)*(Reservas!$C$2:$C$501&lt;=L$4)*(Reservas!$D$2:$D$501&gt;L$4)*(Reservas!$L$2:$L$501&lt;&gt;"Cancelada")*ROW(Reservas!$B$2:$B$501))),"")))</f>
        <v/>
      </c>
      <c r="M7" s="16">
        <f>IF(OR($A7="",M$4=""),"",IF(COUNTIFS(Reservas!$B$2:$B$501,$A7,Reservas!$C$2:$C$501,"&lt;="&amp;M$4,Reservas!$D$2:$D$501,"&gt;"&amp;M$4,Reservas!$L$2:$L$501,"&lt;&gt;Cancelada")&gt;1,"DOBLE",IF(COUNTIFS(Reservas!$B$2:$B$501,$A7,Reservas!$C$2:$C$501,"&lt;="&amp;M$4,Reservas!$D$2:$D$501,"&gt;"&amp;M$4,Reservas!$L$2:$L$501,"&lt;&gt;Cancelada")=1,INDEX(Reservas!$A$1:$A$501,SUMPRODUCT((Reservas!$B$2:$B$501=$A7)*(Reservas!$C$2:$C$501&lt;=M$4)*(Reservas!$D$2:$D$501&gt;M$4)*(Reservas!$L$2:$L$501&lt;&gt;"Cancelada")*ROW(Reservas!$B$2:$B$501))),"")))</f>
        <v/>
      </c>
      <c r="N7" s="16">
        <f>IF(OR($A7="",N$4=""),"",IF(COUNTIFS(Reservas!$B$2:$B$501,$A7,Reservas!$C$2:$C$501,"&lt;="&amp;N$4,Reservas!$D$2:$D$501,"&gt;"&amp;N$4,Reservas!$L$2:$L$501,"&lt;&gt;Cancelada")&gt;1,"DOBLE",IF(COUNTIFS(Reservas!$B$2:$B$501,$A7,Reservas!$C$2:$C$501,"&lt;="&amp;N$4,Reservas!$D$2:$D$501,"&gt;"&amp;N$4,Reservas!$L$2:$L$501,"&lt;&gt;Cancelada")=1,INDEX(Reservas!$A$1:$A$501,SUMPRODUCT((Reservas!$B$2:$B$501=$A7)*(Reservas!$C$2:$C$501&lt;=N$4)*(Reservas!$D$2:$D$501&gt;N$4)*(Reservas!$L$2:$L$501&lt;&gt;"Cancelada")*ROW(Reservas!$B$2:$B$501))),"")))</f>
        <v/>
      </c>
      <c r="O7" s="16">
        <f>IF(OR($A7="",O$4=""),"",IF(COUNTIFS(Reservas!$B$2:$B$501,$A7,Reservas!$C$2:$C$501,"&lt;="&amp;O$4,Reservas!$D$2:$D$501,"&gt;"&amp;O$4,Reservas!$L$2:$L$501,"&lt;&gt;Cancelada")&gt;1,"DOBLE",IF(COUNTIFS(Reservas!$B$2:$B$501,$A7,Reservas!$C$2:$C$501,"&lt;="&amp;O$4,Reservas!$D$2:$D$501,"&gt;"&amp;O$4,Reservas!$L$2:$L$501,"&lt;&gt;Cancelada")=1,INDEX(Reservas!$A$1:$A$501,SUMPRODUCT((Reservas!$B$2:$B$501=$A7)*(Reservas!$C$2:$C$501&lt;=O$4)*(Reservas!$D$2:$D$501&gt;O$4)*(Reservas!$L$2:$L$501&lt;&gt;"Cancelada")*ROW(Reservas!$B$2:$B$501))),"")))</f>
        <v/>
      </c>
      <c r="P7" s="16">
        <f>IF(OR($A7="",P$4=""),"",IF(COUNTIFS(Reservas!$B$2:$B$501,$A7,Reservas!$C$2:$C$501,"&lt;="&amp;P$4,Reservas!$D$2:$D$501,"&gt;"&amp;P$4,Reservas!$L$2:$L$501,"&lt;&gt;Cancelada")&gt;1,"DOBLE",IF(COUNTIFS(Reservas!$B$2:$B$501,$A7,Reservas!$C$2:$C$501,"&lt;="&amp;P$4,Reservas!$D$2:$D$501,"&gt;"&amp;P$4,Reservas!$L$2:$L$501,"&lt;&gt;Cancelada")=1,INDEX(Reservas!$A$1:$A$501,SUMPRODUCT((Reservas!$B$2:$B$501=$A7)*(Reservas!$C$2:$C$501&lt;=P$4)*(Reservas!$D$2:$D$501&gt;P$4)*(Reservas!$L$2:$L$501&lt;&gt;"Cancelada")*ROW(Reservas!$B$2:$B$501))),"")))</f>
        <v/>
      </c>
      <c r="Q7" s="16">
        <f>IF(OR($A7="",Q$4=""),"",IF(COUNTIFS(Reservas!$B$2:$B$501,$A7,Reservas!$C$2:$C$501,"&lt;="&amp;Q$4,Reservas!$D$2:$D$501,"&gt;"&amp;Q$4,Reservas!$L$2:$L$501,"&lt;&gt;Cancelada")&gt;1,"DOBLE",IF(COUNTIFS(Reservas!$B$2:$B$501,$A7,Reservas!$C$2:$C$501,"&lt;="&amp;Q$4,Reservas!$D$2:$D$501,"&gt;"&amp;Q$4,Reservas!$L$2:$L$501,"&lt;&gt;Cancelada")=1,INDEX(Reservas!$A$1:$A$501,SUMPRODUCT((Reservas!$B$2:$B$501=$A7)*(Reservas!$C$2:$C$501&lt;=Q$4)*(Reservas!$D$2:$D$501&gt;Q$4)*(Reservas!$L$2:$L$501&lt;&gt;"Cancelada")*ROW(Reservas!$B$2:$B$501))),"")))</f>
        <v/>
      </c>
      <c r="R7" s="16">
        <f>IF(OR($A7="",R$4=""),"",IF(COUNTIFS(Reservas!$B$2:$B$501,$A7,Reservas!$C$2:$C$501,"&lt;="&amp;R$4,Reservas!$D$2:$D$501,"&gt;"&amp;R$4,Reservas!$L$2:$L$501,"&lt;&gt;Cancelada")&gt;1,"DOBLE",IF(COUNTIFS(Reservas!$B$2:$B$501,$A7,Reservas!$C$2:$C$501,"&lt;="&amp;R$4,Reservas!$D$2:$D$501,"&gt;"&amp;R$4,Reservas!$L$2:$L$501,"&lt;&gt;Cancelada")=1,INDEX(Reservas!$A$1:$A$501,SUMPRODUCT((Reservas!$B$2:$B$501=$A7)*(Reservas!$C$2:$C$501&lt;=R$4)*(Reservas!$D$2:$D$501&gt;R$4)*(Reservas!$L$2:$L$501&lt;&gt;"Cancelada")*ROW(Reservas!$B$2:$B$501))),"")))</f>
        <v/>
      </c>
      <c r="S7" s="16">
        <f>IF(OR($A7="",S$4=""),"",IF(COUNTIFS(Reservas!$B$2:$B$501,$A7,Reservas!$C$2:$C$501,"&lt;="&amp;S$4,Reservas!$D$2:$D$501,"&gt;"&amp;S$4,Reservas!$L$2:$L$501,"&lt;&gt;Cancelada")&gt;1,"DOBLE",IF(COUNTIFS(Reservas!$B$2:$B$501,$A7,Reservas!$C$2:$C$501,"&lt;="&amp;S$4,Reservas!$D$2:$D$501,"&gt;"&amp;S$4,Reservas!$L$2:$L$501,"&lt;&gt;Cancelada")=1,INDEX(Reservas!$A$1:$A$501,SUMPRODUCT((Reservas!$B$2:$B$501=$A7)*(Reservas!$C$2:$C$501&lt;=S$4)*(Reservas!$D$2:$D$501&gt;S$4)*(Reservas!$L$2:$L$501&lt;&gt;"Cancelada")*ROW(Reservas!$B$2:$B$501))),"")))</f>
        <v/>
      </c>
      <c r="T7" s="16">
        <f>IF(OR($A7="",T$4=""),"",IF(COUNTIFS(Reservas!$B$2:$B$501,$A7,Reservas!$C$2:$C$501,"&lt;="&amp;T$4,Reservas!$D$2:$D$501,"&gt;"&amp;T$4,Reservas!$L$2:$L$501,"&lt;&gt;Cancelada")&gt;1,"DOBLE",IF(COUNTIFS(Reservas!$B$2:$B$501,$A7,Reservas!$C$2:$C$501,"&lt;="&amp;T$4,Reservas!$D$2:$D$501,"&gt;"&amp;T$4,Reservas!$L$2:$L$501,"&lt;&gt;Cancelada")=1,INDEX(Reservas!$A$1:$A$501,SUMPRODUCT((Reservas!$B$2:$B$501=$A7)*(Reservas!$C$2:$C$501&lt;=T$4)*(Reservas!$D$2:$D$501&gt;T$4)*(Reservas!$L$2:$L$501&lt;&gt;"Cancelada")*ROW(Reservas!$B$2:$B$501))),"")))</f>
        <v/>
      </c>
      <c r="U7" s="16">
        <f>IF(OR($A7="",U$4=""),"",IF(COUNTIFS(Reservas!$B$2:$B$501,$A7,Reservas!$C$2:$C$501,"&lt;="&amp;U$4,Reservas!$D$2:$D$501,"&gt;"&amp;U$4,Reservas!$L$2:$L$501,"&lt;&gt;Cancelada")&gt;1,"DOBLE",IF(COUNTIFS(Reservas!$B$2:$B$501,$A7,Reservas!$C$2:$C$501,"&lt;="&amp;U$4,Reservas!$D$2:$D$501,"&gt;"&amp;U$4,Reservas!$L$2:$L$501,"&lt;&gt;Cancelada")=1,INDEX(Reservas!$A$1:$A$501,SUMPRODUCT((Reservas!$B$2:$B$501=$A7)*(Reservas!$C$2:$C$501&lt;=U$4)*(Reservas!$D$2:$D$501&gt;U$4)*(Reservas!$L$2:$L$501&lt;&gt;"Cancelada")*ROW(Reservas!$B$2:$B$501))),"")))</f>
        <v/>
      </c>
      <c r="V7" s="16">
        <f>IF(OR($A7="",V$4=""),"",IF(COUNTIFS(Reservas!$B$2:$B$501,$A7,Reservas!$C$2:$C$501,"&lt;="&amp;V$4,Reservas!$D$2:$D$501,"&gt;"&amp;V$4,Reservas!$L$2:$L$501,"&lt;&gt;Cancelada")&gt;1,"DOBLE",IF(COUNTIFS(Reservas!$B$2:$B$501,$A7,Reservas!$C$2:$C$501,"&lt;="&amp;V$4,Reservas!$D$2:$D$501,"&gt;"&amp;V$4,Reservas!$L$2:$L$501,"&lt;&gt;Cancelada")=1,INDEX(Reservas!$A$1:$A$501,SUMPRODUCT((Reservas!$B$2:$B$501=$A7)*(Reservas!$C$2:$C$501&lt;=V$4)*(Reservas!$D$2:$D$501&gt;V$4)*(Reservas!$L$2:$L$501&lt;&gt;"Cancelada")*ROW(Reservas!$B$2:$B$501))),"")))</f>
        <v/>
      </c>
      <c r="W7" s="16">
        <f>IF(OR($A7="",W$4=""),"",IF(COUNTIFS(Reservas!$B$2:$B$501,$A7,Reservas!$C$2:$C$501,"&lt;="&amp;W$4,Reservas!$D$2:$D$501,"&gt;"&amp;W$4,Reservas!$L$2:$L$501,"&lt;&gt;Cancelada")&gt;1,"DOBLE",IF(COUNTIFS(Reservas!$B$2:$B$501,$A7,Reservas!$C$2:$C$501,"&lt;="&amp;W$4,Reservas!$D$2:$D$501,"&gt;"&amp;W$4,Reservas!$L$2:$L$501,"&lt;&gt;Cancelada")=1,INDEX(Reservas!$A$1:$A$501,SUMPRODUCT((Reservas!$B$2:$B$501=$A7)*(Reservas!$C$2:$C$501&lt;=W$4)*(Reservas!$D$2:$D$501&gt;W$4)*(Reservas!$L$2:$L$501&lt;&gt;"Cancelada")*ROW(Reservas!$B$2:$B$501))),"")))</f>
        <v/>
      </c>
      <c r="X7" s="16">
        <f>IF(OR($A7="",X$4=""),"",IF(COUNTIFS(Reservas!$B$2:$B$501,$A7,Reservas!$C$2:$C$501,"&lt;="&amp;X$4,Reservas!$D$2:$D$501,"&gt;"&amp;X$4,Reservas!$L$2:$L$501,"&lt;&gt;Cancelada")&gt;1,"DOBLE",IF(COUNTIFS(Reservas!$B$2:$B$501,$A7,Reservas!$C$2:$C$501,"&lt;="&amp;X$4,Reservas!$D$2:$D$501,"&gt;"&amp;X$4,Reservas!$L$2:$L$501,"&lt;&gt;Cancelada")=1,INDEX(Reservas!$A$1:$A$501,SUMPRODUCT((Reservas!$B$2:$B$501=$A7)*(Reservas!$C$2:$C$501&lt;=X$4)*(Reservas!$D$2:$D$501&gt;X$4)*(Reservas!$L$2:$L$501&lt;&gt;"Cancelada")*ROW(Reservas!$B$2:$B$501))),"")))</f>
        <v/>
      </c>
      <c r="Y7" s="16">
        <f>IF(OR($A7="",Y$4=""),"",IF(COUNTIFS(Reservas!$B$2:$B$501,$A7,Reservas!$C$2:$C$501,"&lt;="&amp;Y$4,Reservas!$D$2:$D$501,"&gt;"&amp;Y$4,Reservas!$L$2:$L$501,"&lt;&gt;Cancelada")&gt;1,"DOBLE",IF(COUNTIFS(Reservas!$B$2:$B$501,$A7,Reservas!$C$2:$C$501,"&lt;="&amp;Y$4,Reservas!$D$2:$D$501,"&gt;"&amp;Y$4,Reservas!$L$2:$L$501,"&lt;&gt;Cancelada")=1,INDEX(Reservas!$A$1:$A$501,SUMPRODUCT((Reservas!$B$2:$B$501=$A7)*(Reservas!$C$2:$C$501&lt;=Y$4)*(Reservas!$D$2:$D$501&gt;Y$4)*(Reservas!$L$2:$L$501&lt;&gt;"Cancelada")*ROW(Reservas!$B$2:$B$501))),"")))</f>
        <v/>
      </c>
      <c r="Z7" s="16">
        <f>IF(OR($A7="",Z$4=""),"",IF(COUNTIFS(Reservas!$B$2:$B$501,$A7,Reservas!$C$2:$C$501,"&lt;="&amp;Z$4,Reservas!$D$2:$D$501,"&gt;"&amp;Z$4,Reservas!$L$2:$L$501,"&lt;&gt;Cancelada")&gt;1,"DOBLE",IF(COUNTIFS(Reservas!$B$2:$B$501,$A7,Reservas!$C$2:$C$501,"&lt;="&amp;Z$4,Reservas!$D$2:$D$501,"&gt;"&amp;Z$4,Reservas!$L$2:$L$501,"&lt;&gt;Cancelada")=1,INDEX(Reservas!$A$1:$A$501,SUMPRODUCT((Reservas!$B$2:$B$501=$A7)*(Reservas!$C$2:$C$501&lt;=Z$4)*(Reservas!$D$2:$D$501&gt;Z$4)*(Reservas!$L$2:$L$501&lt;&gt;"Cancelada")*ROW(Reservas!$B$2:$B$501))),"")))</f>
        <v/>
      </c>
      <c r="AA7" s="16">
        <f>IF(OR($A7="",AA$4=""),"",IF(COUNTIFS(Reservas!$B$2:$B$501,$A7,Reservas!$C$2:$C$501,"&lt;="&amp;AA$4,Reservas!$D$2:$D$501,"&gt;"&amp;AA$4,Reservas!$L$2:$L$501,"&lt;&gt;Cancelada")&gt;1,"DOBLE",IF(COUNTIFS(Reservas!$B$2:$B$501,$A7,Reservas!$C$2:$C$501,"&lt;="&amp;AA$4,Reservas!$D$2:$D$501,"&gt;"&amp;AA$4,Reservas!$L$2:$L$501,"&lt;&gt;Cancelada")=1,INDEX(Reservas!$A$1:$A$501,SUMPRODUCT((Reservas!$B$2:$B$501=$A7)*(Reservas!$C$2:$C$501&lt;=AA$4)*(Reservas!$D$2:$D$501&gt;AA$4)*(Reservas!$L$2:$L$501&lt;&gt;"Cancelada")*ROW(Reservas!$B$2:$B$501))),"")))</f>
        <v/>
      </c>
      <c r="AB7" s="16">
        <f>IF(OR($A7="",AB$4=""),"",IF(COUNTIFS(Reservas!$B$2:$B$501,$A7,Reservas!$C$2:$C$501,"&lt;="&amp;AB$4,Reservas!$D$2:$D$501,"&gt;"&amp;AB$4,Reservas!$L$2:$L$501,"&lt;&gt;Cancelada")&gt;1,"DOBLE",IF(COUNTIFS(Reservas!$B$2:$B$501,$A7,Reservas!$C$2:$C$501,"&lt;="&amp;AB$4,Reservas!$D$2:$D$501,"&gt;"&amp;AB$4,Reservas!$L$2:$L$501,"&lt;&gt;Cancelada")=1,INDEX(Reservas!$A$1:$A$501,SUMPRODUCT((Reservas!$B$2:$B$501=$A7)*(Reservas!$C$2:$C$501&lt;=AB$4)*(Reservas!$D$2:$D$501&gt;AB$4)*(Reservas!$L$2:$L$501&lt;&gt;"Cancelada")*ROW(Reservas!$B$2:$B$501))),"")))</f>
        <v/>
      </c>
      <c r="AC7" s="16">
        <f>IF(OR($A7="",AC$4=""),"",IF(COUNTIFS(Reservas!$B$2:$B$501,$A7,Reservas!$C$2:$C$501,"&lt;="&amp;AC$4,Reservas!$D$2:$D$501,"&gt;"&amp;AC$4,Reservas!$L$2:$L$501,"&lt;&gt;Cancelada")&gt;1,"DOBLE",IF(COUNTIFS(Reservas!$B$2:$B$501,$A7,Reservas!$C$2:$C$501,"&lt;="&amp;AC$4,Reservas!$D$2:$D$501,"&gt;"&amp;AC$4,Reservas!$L$2:$L$501,"&lt;&gt;Cancelada")=1,INDEX(Reservas!$A$1:$A$501,SUMPRODUCT((Reservas!$B$2:$B$501=$A7)*(Reservas!$C$2:$C$501&lt;=AC$4)*(Reservas!$D$2:$D$501&gt;AC$4)*(Reservas!$L$2:$L$501&lt;&gt;"Cancelada")*ROW(Reservas!$B$2:$B$501))),"")))</f>
        <v/>
      </c>
      <c r="AD7" s="16">
        <f>IF(OR($A7="",AD$4=""),"",IF(COUNTIFS(Reservas!$B$2:$B$501,$A7,Reservas!$C$2:$C$501,"&lt;="&amp;AD$4,Reservas!$D$2:$D$501,"&gt;"&amp;AD$4,Reservas!$L$2:$L$501,"&lt;&gt;Cancelada")&gt;1,"DOBLE",IF(COUNTIFS(Reservas!$B$2:$B$501,$A7,Reservas!$C$2:$C$501,"&lt;="&amp;AD$4,Reservas!$D$2:$D$501,"&gt;"&amp;AD$4,Reservas!$L$2:$L$501,"&lt;&gt;Cancelada")=1,INDEX(Reservas!$A$1:$A$501,SUMPRODUCT((Reservas!$B$2:$B$501=$A7)*(Reservas!$C$2:$C$501&lt;=AD$4)*(Reservas!$D$2:$D$501&gt;AD$4)*(Reservas!$L$2:$L$501&lt;&gt;"Cancelada")*ROW(Reservas!$B$2:$B$501))),"")))</f>
        <v/>
      </c>
      <c r="AE7" s="16">
        <f>IF(OR($A7="",AE$4=""),"",IF(COUNTIFS(Reservas!$B$2:$B$501,$A7,Reservas!$C$2:$C$501,"&lt;="&amp;AE$4,Reservas!$D$2:$D$501,"&gt;"&amp;AE$4,Reservas!$L$2:$L$501,"&lt;&gt;Cancelada")&gt;1,"DOBLE",IF(COUNTIFS(Reservas!$B$2:$B$501,$A7,Reservas!$C$2:$C$501,"&lt;="&amp;AE$4,Reservas!$D$2:$D$501,"&gt;"&amp;AE$4,Reservas!$L$2:$L$501,"&lt;&gt;Cancelada")=1,INDEX(Reservas!$A$1:$A$501,SUMPRODUCT((Reservas!$B$2:$B$501=$A7)*(Reservas!$C$2:$C$501&lt;=AE$4)*(Reservas!$D$2:$D$501&gt;AE$4)*(Reservas!$L$2:$L$501&lt;&gt;"Cancelada")*ROW(Reservas!$B$2:$B$501))),"")))</f>
        <v/>
      </c>
      <c r="AF7" s="16">
        <f>IF(OR($A7="",AF$4=""),"",IF(COUNTIFS(Reservas!$B$2:$B$501,$A7,Reservas!$C$2:$C$501,"&lt;="&amp;AF$4,Reservas!$D$2:$D$501,"&gt;"&amp;AF$4,Reservas!$L$2:$L$501,"&lt;&gt;Cancelada")&gt;1,"DOBLE",IF(COUNTIFS(Reservas!$B$2:$B$501,$A7,Reservas!$C$2:$C$501,"&lt;="&amp;AF$4,Reservas!$D$2:$D$501,"&gt;"&amp;AF$4,Reservas!$L$2:$L$501,"&lt;&gt;Cancelada")=1,INDEX(Reservas!$A$1:$A$501,SUMPRODUCT((Reservas!$B$2:$B$501=$A7)*(Reservas!$C$2:$C$501&lt;=AF$4)*(Reservas!$D$2:$D$501&gt;AF$4)*(Reservas!$L$2:$L$501&lt;&gt;"Cancelada")*ROW(Reservas!$B$2:$B$501))),"")))</f>
        <v/>
      </c>
    </row>
    <row r="8">
      <c r="A8" s="15" t="inlineStr">
        <is>
          <t>Cabaña 4</t>
        </is>
      </c>
      <c r="B8" s="16">
        <f>IF(OR($A8="",B$4=""),"",IF(COUNTIFS(Reservas!$B$2:$B$501,$A8,Reservas!$C$2:$C$501,"&lt;="&amp;B$4,Reservas!$D$2:$D$501,"&gt;"&amp;B$4,Reservas!$L$2:$L$501,"&lt;&gt;Cancelada")&gt;1,"DOBLE",IF(COUNTIFS(Reservas!$B$2:$B$501,$A8,Reservas!$C$2:$C$501,"&lt;="&amp;B$4,Reservas!$D$2:$D$501,"&gt;"&amp;B$4,Reservas!$L$2:$L$501,"&lt;&gt;Cancelada")=1,INDEX(Reservas!$A$1:$A$501,SUMPRODUCT((Reservas!$B$2:$B$501=$A8)*(Reservas!$C$2:$C$501&lt;=B$4)*(Reservas!$D$2:$D$501&gt;B$4)*(Reservas!$L$2:$L$501&lt;&gt;"Cancelada")*ROW(Reservas!$B$2:$B$501))),"")))</f>
        <v/>
      </c>
      <c r="C8" s="16">
        <f>IF(OR($A8="",C$4=""),"",IF(COUNTIFS(Reservas!$B$2:$B$501,$A8,Reservas!$C$2:$C$501,"&lt;="&amp;C$4,Reservas!$D$2:$D$501,"&gt;"&amp;C$4,Reservas!$L$2:$L$501,"&lt;&gt;Cancelada")&gt;1,"DOBLE",IF(COUNTIFS(Reservas!$B$2:$B$501,$A8,Reservas!$C$2:$C$501,"&lt;="&amp;C$4,Reservas!$D$2:$D$501,"&gt;"&amp;C$4,Reservas!$L$2:$L$501,"&lt;&gt;Cancelada")=1,INDEX(Reservas!$A$1:$A$501,SUMPRODUCT((Reservas!$B$2:$B$501=$A8)*(Reservas!$C$2:$C$501&lt;=C$4)*(Reservas!$D$2:$D$501&gt;C$4)*(Reservas!$L$2:$L$501&lt;&gt;"Cancelada")*ROW(Reservas!$B$2:$B$501))),"")))</f>
        <v/>
      </c>
      <c r="D8" s="16">
        <f>IF(OR($A8="",D$4=""),"",IF(COUNTIFS(Reservas!$B$2:$B$501,$A8,Reservas!$C$2:$C$501,"&lt;="&amp;D$4,Reservas!$D$2:$D$501,"&gt;"&amp;D$4,Reservas!$L$2:$L$501,"&lt;&gt;Cancelada")&gt;1,"DOBLE",IF(COUNTIFS(Reservas!$B$2:$B$501,$A8,Reservas!$C$2:$C$501,"&lt;="&amp;D$4,Reservas!$D$2:$D$501,"&gt;"&amp;D$4,Reservas!$L$2:$L$501,"&lt;&gt;Cancelada")=1,INDEX(Reservas!$A$1:$A$501,SUMPRODUCT((Reservas!$B$2:$B$501=$A8)*(Reservas!$C$2:$C$501&lt;=D$4)*(Reservas!$D$2:$D$501&gt;D$4)*(Reservas!$L$2:$L$501&lt;&gt;"Cancelada")*ROW(Reservas!$B$2:$B$501))),"")))</f>
        <v/>
      </c>
      <c r="E8" s="16">
        <f>IF(OR($A8="",E$4=""),"",IF(COUNTIFS(Reservas!$B$2:$B$501,$A8,Reservas!$C$2:$C$501,"&lt;="&amp;E$4,Reservas!$D$2:$D$501,"&gt;"&amp;E$4,Reservas!$L$2:$L$501,"&lt;&gt;Cancelada")&gt;1,"DOBLE",IF(COUNTIFS(Reservas!$B$2:$B$501,$A8,Reservas!$C$2:$C$501,"&lt;="&amp;E$4,Reservas!$D$2:$D$501,"&gt;"&amp;E$4,Reservas!$L$2:$L$501,"&lt;&gt;Cancelada")=1,INDEX(Reservas!$A$1:$A$501,SUMPRODUCT((Reservas!$B$2:$B$501=$A8)*(Reservas!$C$2:$C$501&lt;=E$4)*(Reservas!$D$2:$D$501&gt;E$4)*(Reservas!$L$2:$L$501&lt;&gt;"Cancelada")*ROW(Reservas!$B$2:$B$501))),"")))</f>
        <v/>
      </c>
      <c r="F8" s="16">
        <f>IF(OR($A8="",F$4=""),"",IF(COUNTIFS(Reservas!$B$2:$B$501,$A8,Reservas!$C$2:$C$501,"&lt;="&amp;F$4,Reservas!$D$2:$D$501,"&gt;"&amp;F$4,Reservas!$L$2:$L$501,"&lt;&gt;Cancelada")&gt;1,"DOBLE",IF(COUNTIFS(Reservas!$B$2:$B$501,$A8,Reservas!$C$2:$C$501,"&lt;="&amp;F$4,Reservas!$D$2:$D$501,"&gt;"&amp;F$4,Reservas!$L$2:$L$501,"&lt;&gt;Cancelada")=1,INDEX(Reservas!$A$1:$A$501,SUMPRODUCT((Reservas!$B$2:$B$501=$A8)*(Reservas!$C$2:$C$501&lt;=F$4)*(Reservas!$D$2:$D$501&gt;F$4)*(Reservas!$L$2:$L$501&lt;&gt;"Cancelada")*ROW(Reservas!$B$2:$B$501))),"")))</f>
        <v/>
      </c>
      <c r="G8" s="16">
        <f>IF(OR($A8="",G$4=""),"",IF(COUNTIFS(Reservas!$B$2:$B$501,$A8,Reservas!$C$2:$C$501,"&lt;="&amp;G$4,Reservas!$D$2:$D$501,"&gt;"&amp;G$4,Reservas!$L$2:$L$501,"&lt;&gt;Cancelada")&gt;1,"DOBLE",IF(COUNTIFS(Reservas!$B$2:$B$501,$A8,Reservas!$C$2:$C$501,"&lt;="&amp;G$4,Reservas!$D$2:$D$501,"&gt;"&amp;G$4,Reservas!$L$2:$L$501,"&lt;&gt;Cancelada")=1,INDEX(Reservas!$A$1:$A$501,SUMPRODUCT((Reservas!$B$2:$B$501=$A8)*(Reservas!$C$2:$C$501&lt;=G$4)*(Reservas!$D$2:$D$501&gt;G$4)*(Reservas!$L$2:$L$501&lt;&gt;"Cancelada")*ROW(Reservas!$B$2:$B$501))),"")))</f>
        <v/>
      </c>
      <c r="H8" s="16">
        <f>IF(OR($A8="",H$4=""),"",IF(COUNTIFS(Reservas!$B$2:$B$501,$A8,Reservas!$C$2:$C$501,"&lt;="&amp;H$4,Reservas!$D$2:$D$501,"&gt;"&amp;H$4,Reservas!$L$2:$L$501,"&lt;&gt;Cancelada")&gt;1,"DOBLE",IF(COUNTIFS(Reservas!$B$2:$B$501,$A8,Reservas!$C$2:$C$501,"&lt;="&amp;H$4,Reservas!$D$2:$D$501,"&gt;"&amp;H$4,Reservas!$L$2:$L$501,"&lt;&gt;Cancelada")=1,INDEX(Reservas!$A$1:$A$501,SUMPRODUCT((Reservas!$B$2:$B$501=$A8)*(Reservas!$C$2:$C$501&lt;=H$4)*(Reservas!$D$2:$D$501&gt;H$4)*(Reservas!$L$2:$L$501&lt;&gt;"Cancelada")*ROW(Reservas!$B$2:$B$501))),"")))</f>
        <v/>
      </c>
      <c r="I8" s="16">
        <f>IF(OR($A8="",I$4=""),"",IF(COUNTIFS(Reservas!$B$2:$B$501,$A8,Reservas!$C$2:$C$501,"&lt;="&amp;I$4,Reservas!$D$2:$D$501,"&gt;"&amp;I$4,Reservas!$L$2:$L$501,"&lt;&gt;Cancelada")&gt;1,"DOBLE",IF(COUNTIFS(Reservas!$B$2:$B$501,$A8,Reservas!$C$2:$C$501,"&lt;="&amp;I$4,Reservas!$D$2:$D$501,"&gt;"&amp;I$4,Reservas!$L$2:$L$501,"&lt;&gt;Cancelada")=1,INDEX(Reservas!$A$1:$A$501,SUMPRODUCT((Reservas!$B$2:$B$501=$A8)*(Reservas!$C$2:$C$501&lt;=I$4)*(Reservas!$D$2:$D$501&gt;I$4)*(Reservas!$L$2:$L$501&lt;&gt;"Cancelada")*ROW(Reservas!$B$2:$B$501))),"")))</f>
        <v/>
      </c>
      <c r="J8" s="16">
        <f>IF(OR($A8="",J$4=""),"",IF(COUNTIFS(Reservas!$B$2:$B$501,$A8,Reservas!$C$2:$C$501,"&lt;="&amp;J$4,Reservas!$D$2:$D$501,"&gt;"&amp;J$4,Reservas!$L$2:$L$501,"&lt;&gt;Cancelada")&gt;1,"DOBLE",IF(COUNTIFS(Reservas!$B$2:$B$501,$A8,Reservas!$C$2:$C$501,"&lt;="&amp;J$4,Reservas!$D$2:$D$501,"&gt;"&amp;J$4,Reservas!$L$2:$L$501,"&lt;&gt;Cancelada")=1,INDEX(Reservas!$A$1:$A$501,SUMPRODUCT((Reservas!$B$2:$B$501=$A8)*(Reservas!$C$2:$C$501&lt;=J$4)*(Reservas!$D$2:$D$501&gt;J$4)*(Reservas!$L$2:$L$501&lt;&gt;"Cancelada")*ROW(Reservas!$B$2:$B$501))),"")))</f>
        <v/>
      </c>
      <c r="K8" s="16">
        <f>IF(OR($A8="",K$4=""),"",IF(COUNTIFS(Reservas!$B$2:$B$501,$A8,Reservas!$C$2:$C$501,"&lt;="&amp;K$4,Reservas!$D$2:$D$501,"&gt;"&amp;K$4,Reservas!$L$2:$L$501,"&lt;&gt;Cancelada")&gt;1,"DOBLE",IF(COUNTIFS(Reservas!$B$2:$B$501,$A8,Reservas!$C$2:$C$501,"&lt;="&amp;K$4,Reservas!$D$2:$D$501,"&gt;"&amp;K$4,Reservas!$L$2:$L$501,"&lt;&gt;Cancelada")=1,INDEX(Reservas!$A$1:$A$501,SUMPRODUCT((Reservas!$B$2:$B$501=$A8)*(Reservas!$C$2:$C$501&lt;=K$4)*(Reservas!$D$2:$D$501&gt;K$4)*(Reservas!$L$2:$L$501&lt;&gt;"Cancelada")*ROW(Reservas!$B$2:$B$501))),"")))</f>
        <v/>
      </c>
      <c r="L8" s="16">
        <f>IF(OR($A8="",L$4=""),"",IF(COUNTIFS(Reservas!$B$2:$B$501,$A8,Reservas!$C$2:$C$501,"&lt;="&amp;L$4,Reservas!$D$2:$D$501,"&gt;"&amp;L$4,Reservas!$L$2:$L$501,"&lt;&gt;Cancelada")&gt;1,"DOBLE",IF(COUNTIFS(Reservas!$B$2:$B$501,$A8,Reservas!$C$2:$C$501,"&lt;="&amp;L$4,Reservas!$D$2:$D$501,"&gt;"&amp;L$4,Reservas!$L$2:$L$501,"&lt;&gt;Cancelada")=1,INDEX(Reservas!$A$1:$A$501,SUMPRODUCT((Reservas!$B$2:$B$501=$A8)*(Reservas!$C$2:$C$501&lt;=L$4)*(Reservas!$D$2:$D$501&gt;L$4)*(Reservas!$L$2:$L$501&lt;&gt;"Cancelada")*ROW(Reservas!$B$2:$B$501))),"")))</f>
        <v/>
      </c>
      <c r="M8" s="16">
        <f>IF(OR($A8="",M$4=""),"",IF(COUNTIFS(Reservas!$B$2:$B$501,$A8,Reservas!$C$2:$C$501,"&lt;="&amp;M$4,Reservas!$D$2:$D$501,"&gt;"&amp;M$4,Reservas!$L$2:$L$501,"&lt;&gt;Cancelada")&gt;1,"DOBLE",IF(COUNTIFS(Reservas!$B$2:$B$501,$A8,Reservas!$C$2:$C$501,"&lt;="&amp;M$4,Reservas!$D$2:$D$501,"&gt;"&amp;M$4,Reservas!$L$2:$L$501,"&lt;&gt;Cancelada")=1,INDEX(Reservas!$A$1:$A$501,SUMPRODUCT((Reservas!$B$2:$B$501=$A8)*(Reservas!$C$2:$C$501&lt;=M$4)*(Reservas!$D$2:$D$501&gt;M$4)*(Reservas!$L$2:$L$501&lt;&gt;"Cancelada")*ROW(Reservas!$B$2:$B$501))),"")))</f>
        <v/>
      </c>
      <c r="N8" s="16">
        <f>IF(OR($A8="",N$4=""),"",IF(COUNTIFS(Reservas!$B$2:$B$501,$A8,Reservas!$C$2:$C$501,"&lt;="&amp;N$4,Reservas!$D$2:$D$501,"&gt;"&amp;N$4,Reservas!$L$2:$L$501,"&lt;&gt;Cancelada")&gt;1,"DOBLE",IF(COUNTIFS(Reservas!$B$2:$B$501,$A8,Reservas!$C$2:$C$501,"&lt;="&amp;N$4,Reservas!$D$2:$D$501,"&gt;"&amp;N$4,Reservas!$L$2:$L$501,"&lt;&gt;Cancelada")=1,INDEX(Reservas!$A$1:$A$501,SUMPRODUCT((Reservas!$B$2:$B$501=$A8)*(Reservas!$C$2:$C$501&lt;=N$4)*(Reservas!$D$2:$D$501&gt;N$4)*(Reservas!$L$2:$L$501&lt;&gt;"Cancelada")*ROW(Reservas!$B$2:$B$501))),"")))</f>
        <v/>
      </c>
      <c r="O8" s="16">
        <f>IF(OR($A8="",O$4=""),"",IF(COUNTIFS(Reservas!$B$2:$B$501,$A8,Reservas!$C$2:$C$501,"&lt;="&amp;O$4,Reservas!$D$2:$D$501,"&gt;"&amp;O$4,Reservas!$L$2:$L$501,"&lt;&gt;Cancelada")&gt;1,"DOBLE",IF(COUNTIFS(Reservas!$B$2:$B$501,$A8,Reservas!$C$2:$C$501,"&lt;="&amp;O$4,Reservas!$D$2:$D$501,"&gt;"&amp;O$4,Reservas!$L$2:$L$501,"&lt;&gt;Cancelada")=1,INDEX(Reservas!$A$1:$A$501,SUMPRODUCT((Reservas!$B$2:$B$501=$A8)*(Reservas!$C$2:$C$501&lt;=O$4)*(Reservas!$D$2:$D$501&gt;O$4)*(Reservas!$L$2:$L$501&lt;&gt;"Cancelada")*ROW(Reservas!$B$2:$B$501))),"")))</f>
        <v/>
      </c>
      <c r="P8" s="16">
        <f>IF(OR($A8="",P$4=""),"",IF(COUNTIFS(Reservas!$B$2:$B$501,$A8,Reservas!$C$2:$C$501,"&lt;="&amp;P$4,Reservas!$D$2:$D$501,"&gt;"&amp;P$4,Reservas!$L$2:$L$501,"&lt;&gt;Cancelada")&gt;1,"DOBLE",IF(COUNTIFS(Reservas!$B$2:$B$501,$A8,Reservas!$C$2:$C$501,"&lt;="&amp;P$4,Reservas!$D$2:$D$501,"&gt;"&amp;P$4,Reservas!$L$2:$L$501,"&lt;&gt;Cancelada")=1,INDEX(Reservas!$A$1:$A$501,SUMPRODUCT((Reservas!$B$2:$B$501=$A8)*(Reservas!$C$2:$C$501&lt;=P$4)*(Reservas!$D$2:$D$501&gt;P$4)*(Reservas!$L$2:$L$501&lt;&gt;"Cancelada")*ROW(Reservas!$B$2:$B$501))),"")))</f>
        <v/>
      </c>
      <c r="Q8" s="16">
        <f>IF(OR($A8="",Q$4=""),"",IF(COUNTIFS(Reservas!$B$2:$B$501,$A8,Reservas!$C$2:$C$501,"&lt;="&amp;Q$4,Reservas!$D$2:$D$501,"&gt;"&amp;Q$4,Reservas!$L$2:$L$501,"&lt;&gt;Cancelada")&gt;1,"DOBLE",IF(COUNTIFS(Reservas!$B$2:$B$501,$A8,Reservas!$C$2:$C$501,"&lt;="&amp;Q$4,Reservas!$D$2:$D$501,"&gt;"&amp;Q$4,Reservas!$L$2:$L$501,"&lt;&gt;Cancelada")=1,INDEX(Reservas!$A$1:$A$501,SUMPRODUCT((Reservas!$B$2:$B$501=$A8)*(Reservas!$C$2:$C$501&lt;=Q$4)*(Reservas!$D$2:$D$501&gt;Q$4)*(Reservas!$L$2:$L$501&lt;&gt;"Cancelada")*ROW(Reservas!$B$2:$B$501))),"")))</f>
        <v/>
      </c>
      <c r="R8" s="16">
        <f>IF(OR($A8="",R$4=""),"",IF(COUNTIFS(Reservas!$B$2:$B$501,$A8,Reservas!$C$2:$C$501,"&lt;="&amp;R$4,Reservas!$D$2:$D$501,"&gt;"&amp;R$4,Reservas!$L$2:$L$501,"&lt;&gt;Cancelada")&gt;1,"DOBLE",IF(COUNTIFS(Reservas!$B$2:$B$501,$A8,Reservas!$C$2:$C$501,"&lt;="&amp;R$4,Reservas!$D$2:$D$501,"&gt;"&amp;R$4,Reservas!$L$2:$L$501,"&lt;&gt;Cancelada")=1,INDEX(Reservas!$A$1:$A$501,SUMPRODUCT((Reservas!$B$2:$B$501=$A8)*(Reservas!$C$2:$C$501&lt;=R$4)*(Reservas!$D$2:$D$501&gt;R$4)*(Reservas!$L$2:$L$501&lt;&gt;"Cancelada")*ROW(Reservas!$B$2:$B$501))),"")))</f>
        <v/>
      </c>
      <c r="S8" s="16">
        <f>IF(OR($A8="",S$4=""),"",IF(COUNTIFS(Reservas!$B$2:$B$501,$A8,Reservas!$C$2:$C$501,"&lt;="&amp;S$4,Reservas!$D$2:$D$501,"&gt;"&amp;S$4,Reservas!$L$2:$L$501,"&lt;&gt;Cancelada")&gt;1,"DOBLE",IF(COUNTIFS(Reservas!$B$2:$B$501,$A8,Reservas!$C$2:$C$501,"&lt;="&amp;S$4,Reservas!$D$2:$D$501,"&gt;"&amp;S$4,Reservas!$L$2:$L$501,"&lt;&gt;Cancelada")=1,INDEX(Reservas!$A$1:$A$501,SUMPRODUCT((Reservas!$B$2:$B$501=$A8)*(Reservas!$C$2:$C$501&lt;=S$4)*(Reservas!$D$2:$D$501&gt;S$4)*(Reservas!$L$2:$L$501&lt;&gt;"Cancelada")*ROW(Reservas!$B$2:$B$501))),"")))</f>
        <v/>
      </c>
      <c r="T8" s="16">
        <f>IF(OR($A8="",T$4=""),"",IF(COUNTIFS(Reservas!$B$2:$B$501,$A8,Reservas!$C$2:$C$501,"&lt;="&amp;T$4,Reservas!$D$2:$D$501,"&gt;"&amp;T$4,Reservas!$L$2:$L$501,"&lt;&gt;Cancelada")&gt;1,"DOBLE",IF(COUNTIFS(Reservas!$B$2:$B$501,$A8,Reservas!$C$2:$C$501,"&lt;="&amp;T$4,Reservas!$D$2:$D$501,"&gt;"&amp;T$4,Reservas!$L$2:$L$501,"&lt;&gt;Cancelada")=1,INDEX(Reservas!$A$1:$A$501,SUMPRODUCT((Reservas!$B$2:$B$501=$A8)*(Reservas!$C$2:$C$501&lt;=T$4)*(Reservas!$D$2:$D$501&gt;T$4)*(Reservas!$L$2:$L$501&lt;&gt;"Cancelada")*ROW(Reservas!$B$2:$B$501))),"")))</f>
        <v/>
      </c>
      <c r="U8" s="16">
        <f>IF(OR($A8="",U$4=""),"",IF(COUNTIFS(Reservas!$B$2:$B$501,$A8,Reservas!$C$2:$C$501,"&lt;="&amp;U$4,Reservas!$D$2:$D$501,"&gt;"&amp;U$4,Reservas!$L$2:$L$501,"&lt;&gt;Cancelada")&gt;1,"DOBLE",IF(COUNTIFS(Reservas!$B$2:$B$501,$A8,Reservas!$C$2:$C$501,"&lt;="&amp;U$4,Reservas!$D$2:$D$501,"&gt;"&amp;U$4,Reservas!$L$2:$L$501,"&lt;&gt;Cancelada")=1,INDEX(Reservas!$A$1:$A$501,SUMPRODUCT((Reservas!$B$2:$B$501=$A8)*(Reservas!$C$2:$C$501&lt;=U$4)*(Reservas!$D$2:$D$501&gt;U$4)*(Reservas!$L$2:$L$501&lt;&gt;"Cancelada")*ROW(Reservas!$B$2:$B$501))),"")))</f>
        <v/>
      </c>
      <c r="V8" s="16">
        <f>IF(OR($A8="",V$4=""),"",IF(COUNTIFS(Reservas!$B$2:$B$501,$A8,Reservas!$C$2:$C$501,"&lt;="&amp;V$4,Reservas!$D$2:$D$501,"&gt;"&amp;V$4,Reservas!$L$2:$L$501,"&lt;&gt;Cancelada")&gt;1,"DOBLE",IF(COUNTIFS(Reservas!$B$2:$B$501,$A8,Reservas!$C$2:$C$501,"&lt;="&amp;V$4,Reservas!$D$2:$D$501,"&gt;"&amp;V$4,Reservas!$L$2:$L$501,"&lt;&gt;Cancelada")=1,INDEX(Reservas!$A$1:$A$501,SUMPRODUCT((Reservas!$B$2:$B$501=$A8)*(Reservas!$C$2:$C$501&lt;=V$4)*(Reservas!$D$2:$D$501&gt;V$4)*(Reservas!$L$2:$L$501&lt;&gt;"Cancelada")*ROW(Reservas!$B$2:$B$501))),"")))</f>
        <v/>
      </c>
      <c r="W8" s="16">
        <f>IF(OR($A8="",W$4=""),"",IF(COUNTIFS(Reservas!$B$2:$B$501,$A8,Reservas!$C$2:$C$501,"&lt;="&amp;W$4,Reservas!$D$2:$D$501,"&gt;"&amp;W$4,Reservas!$L$2:$L$501,"&lt;&gt;Cancelada")&gt;1,"DOBLE",IF(COUNTIFS(Reservas!$B$2:$B$501,$A8,Reservas!$C$2:$C$501,"&lt;="&amp;W$4,Reservas!$D$2:$D$501,"&gt;"&amp;W$4,Reservas!$L$2:$L$501,"&lt;&gt;Cancelada")=1,INDEX(Reservas!$A$1:$A$501,SUMPRODUCT((Reservas!$B$2:$B$501=$A8)*(Reservas!$C$2:$C$501&lt;=W$4)*(Reservas!$D$2:$D$501&gt;W$4)*(Reservas!$L$2:$L$501&lt;&gt;"Cancelada")*ROW(Reservas!$B$2:$B$501))),"")))</f>
        <v/>
      </c>
      <c r="X8" s="16">
        <f>IF(OR($A8="",X$4=""),"",IF(COUNTIFS(Reservas!$B$2:$B$501,$A8,Reservas!$C$2:$C$501,"&lt;="&amp;X$4,Reservas!$D$2:$D$501,"&gt;"&amp;X$4,Reservas!$L$2:$L$501,"&lt;&gt;Cancelada")&gt;1,"DOBLE",IF(COUNTIFS(Reservas!$B$2:$B$501,$A8,Reservas!$C$2:$C$501,"&lt;="&amp;X$4,Reservas!$D$2:$D$501,"&gt;"&amp;X$4,Reservas!$L$2:$L$501,"&lt;&gt;Cancelada")=1,INDEX(Reservas!$A$1:$A$501,SUMPRODUCT((Reservas!$B$2:$B$501=$A8)*(Reservas!$C$2:$C$501&lt;=X$4)*(Reservas!$D$2:$D$501&gt;X$4)*(Reservas!$L$2:$L$501&lt;&gt;"Cancelada")*ROW(Reservas!$B$2:$B$501))),"")))</f>
        <v/>
      </c>
      <c r="Y8" s="16">
        <f>IF(OR($A8="",Y$4=""),"",IF(COUNTIFS(Reservas!$B$2:$B$501,$A8,Reservas!$C$2:$C$501,"&lt;="&amp;Y$4,Reservas!$D$2:$D$501,"&gt;"&amp;Y$4,Reservas!$L$2:$L$501,"&lt;&gt;Cancelada")&gt;1,"DOBLE",IF(COUNTIFS(Reservas!$B$2:$B$501,$A8,Reservas!$C$2:$C$501,"&lt;="&amp;Y$4,Reservas!$D$2:$D$501,"&gt;"&amp;Y$4,Reservas!$L$2:$L$501,"&lt;&gt;Cancelada")=1,INDEX(Reservas!$A$1:$A$501,SUMPRODUCT((Reservas!$B$2:$B$501=$A8)*(Reservas!$C$2:$C$501&lt;=Y$4)*(Reservas!$D$2:$D$501&gt;Y$4)*(Reservas!$L$2:$L$501&lt;&gt;"Cancelada")*ROW(Reservas!$B$2:$B$501))),"")))</f>
        <v/>
      </c>
      <c r="Z8" s="16">
        <f>IF(OR($A8="",Z$4=""),"",IF(COUNTIFS(Reservas!$B$2:$B$501,$A8,Reservas!$C$2:$C$501,"&lt;="&amp;Z$4,Reservas!$D$2:$D$501,"&gt;"&amp;Z$4,Reservas!$L$2:$L$501,"&lt;&gt;Cancelada")&gt;1,"DOBLE",IF(COUNTIFS(Reservas!$B$2:$B$501,$A8,Reservas!$C$2:$C$501,"&lt;="&amp;Z$4,Reservas!$D$2:$D$501,"&gt;"&amp;Z$4,Reservas!$L$2:$L$501,"&lt;&gt;Cancelada")=1,INDEX(Reservas!$A$1:$A$501,SUMPRODUCT((Reservas!$B$2:$B$501=$A8)*(Reservas!$C$2:$C$501&lt;=Z$4)*(Reservas!$D$2:$D$501&gt;Z$4)*(Reservas!$L$2:$L$501&lt;&gt;"Cancelada")*ROW(Reservas!$B$2:$B$501))),"")))</f>
        <v/>
      </c>
      <c r="AA8" s="16">
        <f>IF(OR($A8="",AA$4=""),"",IF(COUNTIFS(Reservas!$B$2:$B$501,$A8,Reservas!$C$2:$C$501,"&lt;="&amp;AA$4,Reservas!$D$2:$D$501,"&gt;"&amp;AA$4,Reservas!$L$2:$L$501,"&lt;&gt;Cancelada")&gt;1,"DOBLE",IF(COUNTIFS(Reservas!$B$2:$B$501,$A8,Reservas!$C$2:$C$501,"&lt;="&amp;AA$4,Reservas!$D$2:$D$501,"&gt;"&amp;AA$4,Reservas!$L$2:$L$501,"&lt;&gt;Cancelada")=1,INDEX(Reservas!$A$1:$A$501,SUMPRODUCT((Reservas!$B$2:$B$501=$A8)*(Reservas!$C$2:$C$501&lt;=AA$4)*(Reservas!$D$2:$D$501&gt;AA$4)*(Reservas!$L$2:$L$501&lt;&gt;"Cancelada")*ROW(Reservas!$B$2:$B$501))),"")))</f>
        <v/>
      </c>
      <c r="AB8" s="16">
        <f>IF(OR($A8="",AB$4=""),"",IF(COUNTIFS(Reservas!$B$2:$B$501,$A8,Reservas!$C$2:$C$501,"&lt;="&amp;AB$4,Reservas!$D$2:$D$501,"&gt;"&amp;AB$4,Reservas!$L$2:$L$501,"&lt;&gt;Cancelada")&gt;1,"DOBLE",IF(COUNTIFS(Reservas!$B$2:$B$501,$A8,Reservas!$C$2:$C$501,"&lt;="&amp;AB$4,Reservas!$D$2:$D$501,"&gt;"&amp;AB$4,Reservas!$L$2:$L$501,"&lt;&gt;Cancelada")=1,INDEX(Reservas!$A$1:$A$501,SUMPRODUCT((Reservas!$B$2:$B$501=$A8)*(Reservas!$C$2:$C$501&lt;=AB$4)*(Reservas!$D$2:$D$501&gt;AB$4)*(Reservas!$L$2:$L$501&lt;&gt;"Cancelada")*ROW(Reservas!$B$2:$B$501))),"")))</f>
        <v/>
      </c>
      <c r="AC8" s="16">
        <f>IF(OR($A8="",AC$4=""),"",IF(COUNTIFS(Reservas!$B$2:$B$501,$A8,Reservas!$C$2:$C$501,"&lt;="&amp;AC$4,Reservas!$D$2:$D$501,"&gt;"&amp;AC$4,Reservas!$L$2:$L$501,"&lt;&gt;Cancelada")&gt;1,"DOBLE",IF(COUNTIFS(Reservas!$B$2:$B$501,$A8,Reservas!$C$2:$C$501,"&lt;="&amp;AC$4,Reservas!$D$2:$D$501,"&gt;"&amp;AC$4,Reservas!$L$2:$L$501,"&lt;&gt;Cancelada")=1,INDEX(Reservas!$A$1:$A$501,SUMPRODUCT((Reservas!$B$2:$B$501=$A8)*(Reservas!$C$2:$C$501&lt;=AC$4)*(Reservas!$D$2:$D$501&gt;AC$4)*(Reservas!$L$2:$L$501&lt;&gt;"Cancelada")*ROW(Reservas!$B$2:$B$501))),"")))</f>
        <v/>
      </c>
      <c r="AD8" s="16">
        <f>IF(OR($A8="",AD$4=""),"",IF(COUNTIFS(Reservas!$B$2:$B$501,$A8,Reservas!$C$2:$C$501,"&lt;="&amp;AD$4,Reservas!$D$2:$D$501,"&gt;"&amp;AD$4,Reservas!$L$2:$L$501,"&lt;&gt;Cancelada")&gt;1,"DOBLE",IF(COUNTIFS(Reservas!$B$2:$B$501,$A8,Reservas!$C$2:$C$501,"&lt;="&amp;AD$4,Reservas!$D$2:$D$501,"&gt;"&amp;AD$4,Reservas!$L$2:$L$501,"&lt;&gt;Cancelada")=1,INDEX(Reservas!$A$1:$A$501,SUMPRODUCT((Reservas!$B$2:$B$501=$A8)*(Reservas!$C$2:$C$501&lt;=AD$4)*(Reservas!$D$2:$D$501&gt;AD$4)*(Reservas!$L$2:$L$501&lt;&gt;"Cancelada")*ROW(Reservas!$B$2:$B$501))),"")))</f>
        <v/>
      </c>
      <c r="AE8" s="16">
        <f>IF(OR($A8="",AE$4=""),"",IF(COUNTIFS(Reservas!$B$2:$B$501,$A8,Reservas!$C$2:$C$501,"&lt;="&amp;AE$4,Reservas!$D$2:$D$501,"&gt;"&amp;AE$4,Reservas!$L$2:$L$501,"&lt;&gt;Cancelada")&gt;1,"DOBLE",IF(COUNTIFS(Reservas!$B$2:$B$501,$A8,Reservas!$C$2:$C$501,"&lt;="&amp;AE$4,Reservas!$D$2:$D$501,"&gt;"&amp;AE$4,Reservas!$L$2:$L$501,"&lt;&gt;Cancelada")=1,INDEX(Reservas!$A$1:$A$501,SUMPRODUCT((Reservas!$B$2:$B$501=$A8)*(Reservas!$C$2:$C$501&lt;=AE$4)*(Reservas!$D$2:$D$501&gt;AE$4)*(Reservas!$L$2:$L$501&lt;&gt;"Cancelada")*ROW(Reservas!$B$2:$B$501))),"")))</f>
        <v/>
      </c>
      <c r="AF8" s="16">
        <f>IF(OR($A8="",AF$4=""),"",IF(COUNTIFS(Reservas!$B$2:$B$501,$A8,Reservas!$C$2:$C$501,"&lt;="&amp;AF$4,Reservas!$D$2:$D$501,"&gt;"&amp;AF$4,Reservas!$L$2:$L$501,"&lt;&gt;Cancelada")&gt;1,"DOBLE",IF(COUNTIFS(Reservas!$B$2:$B$501,$A8,Reservas!$C$2:$C$501,"&lt;="&amp;AF$4,Reservas!$D$2:$D$501,"&gt;"&amp;AF$4,Reservas!$L$2:$L$501,"&lt;&gt;Cancelada")=1,INDEX(Reservas!$A$1:$A$501,SUMPRODUCT((Reservas!$B$2:$B$501=$A8)*(Reservas!$C$2:$C$501&lt;=AF$4)*(Reservas!$D$2:$D$501&gt;AF$4)*(Reservas!$L$2:$L$501&lt;&gt;"Cancelada")*ROW(Reservas!$B$2:$B$501))),"")))</f>
        <v/>
      </c>
    </row>
    <row r="9">
      <c r="A9" s="15" t="inlineStr">
        <is>
          <t>Cabaña 5</t>
        </is>
      </c>
      <c r="B9" s="16">
        <f>IF(OR($A9="",B$4=""),"",IF(COUNTIFS(Reservas!$B$2:$B$501,$A9,Reservas!$C$2:$C$501,"&lt;="&amp;B$4,Reservas!$D$2:$D$501,"&gt;"&amp;B$4,Reservas!$L$2:$L$501,"&lt;&gt;Cancelada")&gt;1,"DOBLE",IF(COUNTIFS(Reservas!$B$2:$B$501,$A9,Reservas!$C$2:$C$501,"&lt;="&amp;B$4,Reservas!$D$2:$D$501,"&gt;"&amp;B$4,Reservas!$L$2:$L$501,"&lt;&gt;Cancelada")=1,INDEX(Reservas!$A$1:$A$501,SUMPRODUCT((Reservas!$B$2:$B$501=$A9)*(Reservas!$C$2:$C$501&lt;=B$4)*(Reservas!$D$2:$D$501&gt;B$4)*(Reservas!$L$2:$L$501&lt;&gt;"Cancelada")*ROW(Reservas!$B$2:$B$501))),"")))</f>
        <v/>
      </c>
      <c r="C9" s="16">
        <f>IF(OR($A9="",C$4=""),"",IF(COUNTIFS(Reservas!$B$2:$B$501,$A9,Reservas!$C$2:$C$501,"&lt;="&amp;C$4,Reservas!$D$2:$D$501,"&gt;"&amp;C$4,Reservas!$L$2:$L$501,"&lt;&gt;Cancelada")&gt;1,"DOBLE",IF(COUNTIFS(Reservas!$B$2:$B$501,$A9,Reservas!$C$2:$C$501,"&lt;="&amp;C$4,Reservas!$D$2:$D$501,"&gt;"&amp;C$4,Reservas!$L$2:$L$501,"&lt;&gt;Cancelada")=1,INDEX(Reservas!$A$1:$A$501,SUMPRODUCT((Reservas!$B$2:$B$501=$A9)*(Reservas!$C$2:$C$501&lt;=C$4)*(Reservas!$D$2:$D$501&gt;C$4)*(Reservas!$L$2:$L$501&lt;&gt;"Cancelada")*ROW(Reservas!$B$2:$B$501))),"")))</f>
        <v/>
      </c>
      <c r="D9" s="16">
        <f>IF(OR($A9="",D$4=""),"",IF(COUNTIFS(Reservas!$B$2:$B$501,$A9,Reservas!$C$2:$C$501,"&lt;="&amp;D$4,Reservas!$D$2:$D$501,"&gt;"&amp;D$4,Reservas!$L$2:$L$501,"&lt;&gt;Cancelada")&gt;1,"DOBLE",IF(COUNTIFS(Reservas!$B$2:$B$501,$A9,Reservas!$C$2:$C$501,"&lt;="&amp;D$4,Reservas!$D$2:$D$501,"&gt;"&amp;D$4,Reservas!$L$2:$L$501,"&lt;&gt;Cancelada")=1,INDEX(Reservas!$A$1:$A$501,SUMPRODUCT((Reservas!$B$2:$B$501=$A9)*(Reservas!$C$2:$C$501&lt;=D$4)*(Reservas!$D$2:$D$501&gt;D$4)*(Reservas!$L$2:$L$501&lt;&gt;"Cancelada")*ROW(Reservas!$B$2:$B$501))),"")))</f>
        <v/>
      </c>
      <c r="E9" s="16">
        <f>IF(OR($A9="",E$4=""),"",IF(COUNTIFS(Reservas!$B$2:$B$501,$A9,Reservas!$C$2:$C$501,"&lt;="&amp;E$4,Reservas!$D$2:$D$501,"&gt;"&amp;E$4,Reservas!$L$2:$L$501,"&lt;&gt;Cancelada")&gt;1,"DOBLE",IF(COUNTIFS(Reservas!$B$2:$B$501,$A9,Reservas!$C$2:$C$501,"&lt;="&amp;E$4,Reservas!$D$2:$D$501,"&gt;"&amp;E$4,Reservas!$L$2:$L$501,"&lt;&gt;Cancelada")=1,INDEX(Reservas!$A$1:$A$501,SUMPRODUCT((Reservas!$B$2:$B$501=$A9)*(Reservas!$C$2:$C$501&lt;=E$4)*(Reservas!$D$2:$D$501&gt;E$4)*(Reservas!$L$2:$L$501&lt;&gt;"Cancelada")*ROW(Reservas!$B$2:$B$501))),"")))</f>
        <v/>
      </c>
      <c r="F9" s="16">
        <f>IF(OR($A9="",F$4=""),"",IF(COUNTIFS(Reservas!$B$2:$B$501,$A9,Reservas!$C$2:$C$501,"&lt;="&amp;F$4,Reservas!$D$2:$D$501,"&gt;"&amp;F$4,Reservas!$L$2:$L$501,"&lt;&gt;Cancelada")&gt;1,"DOBLE",IF(COUNTIFS(Reservas!$B$2:$B$501,$A9,Reservas!$C$2:$C$501,"&lt;="&amp;F$4,Reservas!$D$2:$D$501,"&gt;"&amp;F$4,Reservas!$L$2:$L$501,"&lt;&gt;Cancelada")=1,INDEX(Reservas!$A$1:$A$501,SUMPRODUCT((Reservas!$B$2:$B$501=$A9)*(Reservas!$C$2:$C$501&lt;=F$4)*(Reservas!$D$2:$D$501&gt;F$4)*(Reservas!$L$2:$L$501&lt;&gt;"Cancelada")*ROW(Reservas!$B$2:$B$501))),"")))</f>
        <v/>
      </c>
      <c r="G9" s="16">
        <f>IF(OR($A9="",G$4=""),"",IF(COUNTIFS(Reservas!$B$2:$B$501,$A9,Reservas!$C$2:$C$501,"&lt;="&amp;G$4,Reservas!$D$2:$D$501,"&gt;"&amp;G$4,Reservas!$L$2:$L$501,"&lt;&gt;Cancelada")&gt;1,"DOBLE",IF(COUNTIFS(Reservas!$B$2:$B$501,$A9,Reservas!$C$2:$C$501,"&lt;="&amp;G$4,Reservas!$D$2:$D$501,"&gt;"&amp;G$4,Reservas!$L$2:$L$501,"&lt;&gt;Cancelada")=1,INDEX(Reservas!$A$1:$A$501,SUMPRODUCT((Reservas!$B$2:$B$501=$A9)*(Reservas!$C$2:$C$501&lt;=G$4)*(Reservas!$D$2:$D$501&gt;G$4)*(Reservas!$L$2:$L$501&lt;&gt;"Cancelada")*ROW(Reservas!$B$2:$B$501))),"")))</f>
        <v/>
      </c>
      <c r="H9" s="16">
        <f>IF(OR($A9="",H$4=""),"",IF(COUNTIFS(Reservas!$B$2:$B$501,$A9,Reservas!$C$2:$C$501,"&lt;="&amp;H$4,Reservas!$D$2:$D$501,"&gt;"&amp;H$4,Reservas!$L$2:$L$501,"&lt;&gt;Cancelada")&gt;1,"DOBLE",IF(COUNTIFS(Reservas!$B$2:$B$501,$A9,Reservas!$C$2:$C$501,"&lt;="&amp;H$4,Reservas!$D$2:$D$501,"&gt;"&amp;H$4,Reservas!$L$2:$L$501,"&lt;&gt;Cancelada")=1,INDEX(Reservas!$A$1:$A$501,SUMPRODUCT((Reservas!$B$2:$B$501=$A9)*(Reservas!$C$2:$C$501&lt;=H$4)*(Reservas!$D$2:$D$501&gt;H$4)*(Reservas!$L$2:$L$501&lt;&gt;"Cancelada")*ROW(Reservas!$B$2:$B$501))),"")))</f>
        <v/>
      </c>
      <c r="I9" s="16">
        <f>IF(OR($A9="",I$4=""),"",IF(COUNTIFS(Reservas!$B$2:$B$501,$A9,Reservas!$C$2:$C$501,"&lt;="&amp;I$4,Reservas!$D$2:$D$501,"&gt;"&amp;I$4,Reservas!$L$2:$L$501,"&lt;&gt;Cancelada")&gt;1,"DOBLE",IF(COUNTIFS(Reservas!$B$2:$B$501,$A9,Reservas!$C$2:$C$501,"&lt;="&amp;I$4,Reservas!$D$2:$D$501,"&gt;"&amp;I$4,Reservas!$L$2:$L$501,"&lt;&gt;Cancelada")=1,INDEX(Reservas!$A$1:$A$501,SUMPRODUCT((Reservas!$B$2:$B$501=$A9)*(Reservas!$C$2:$C$501&lt;=I$4)*(Reservas!$D$2:$D$501&gt;I$4)*(Reservas!$L$2:$L$501&lt;&gt;"Cancelada")*ROW(Reservas!$B$2:$B$501))),"")))</f>
        <v/>
      </c>
      <c r="J9" s="16">
        <f>IF(OR($A9="",J$4=""),"",IF(COUNTIFS(Reservas!$B$2:$B$501,$A9,Reservas!$C$2:$C$501,"&lt;="&amp;J$4,Reservas!$D$2:$D$501,"&gt;"&amp;J$4,Reservas!$L$2:$L$501,"&lt;&gt;Cancelada")&gt;1,"DOBLE",IF(COUNTIFS(Reservas!$B$2:$B$501,$A9,Reservas!$C$2:$C$501,"&lt;="&amp;J$4,Reservas!$D$2:$D$501,"&gt;"&amp;J$4,Reservas!$L$2:$L$501,"&lt;&gt;Cancelada")=1,INDEX(Reservas!$A$1:$A$501,SUMPRODUCT((Reservas!$B$2:$B$501=$A9)*(Reservas!$C$2:$C$501&lt;=J$4)*(Reservas!$D$2:$D$501&gt;J$4)*(Reservas!$L$2:$L$501&lt;&gt;"Cancelada")*ROW(Reservas!$B$2:$B$501))),"")))</f>
        <v/>
      </c>
      <c r="K9" s="16">
        <f>IF(OR($A9="",K$4=""),"",IF(COUNTIFS(Reservas!$B$2:$B$501,$A9,Reservas!$C$2:$C$501,"&lt;="&amp;K$4,Reservas!$D$2:$D$501,"&gt;"&amp;K$4,Reservas!$L$2:$L$501,"&lt;&gt;Cancelada")&gt;1,"DOBLE",IF(COUNTIFS(Reservas!$B$2:$B$501,$A9,Reservas!$C$2:$C$501,"&lt;="&amp;K$4,Reservas!$D$2:$D$501,"&gt;"&amp;K$4,Reservas!$L$2:$L$501,"&lt;&gt;Cancelada")=1,INDEX(Reservas!$A$1:$A$501,SUMPRODUCT((Reservas!$B$2:$B$501=$A9)*(Reservas!$C$2:$C$501&lt;=K$4)*(Reservas!$D$2:$D$501&gt;K$4)*(Reservas!$L$2:$L$501&lt;&gt;"Cancelada")*ROW(Reservas!$B$2:$B$501))),"")))</f>
        <v/>
      </c>
      <c r="L9" s="16">
        <f>IF(OR($A9="",L$4=""),"",IF(COUNTIFS(Reservas!$B$2:$B$501,$A9,Reservas!$C$2:$C$501,"&lt;="&amp;L$4,Reservas!$D$2:$D$501,"&gt;"&amp;L$4,Reservas!$L$2:$L$501,"&lt;&gt;Cancelada")&gt;1,"DOBLE",IF(COUNTIFS(Reservas!$B$2:$B$501,$A9,Reservas!$C$2:$C$501,"&lt;="&amp;L$4,Reservas!$D$2:$D$501,"&gt;"&amp;L$4,Reservas!$L$2:$L$501,"&lt;&gt;Cancelada")=1,INDEX(Reservas!$A$1:$A$501,SUMPRODUCT((Reservas!$B$2:$B$501=$A9)*(Reservas!$C$2:$C$501&lt;=L$4)*(Reservas!$D$2:$D$501&gt;L$4)*(Reservas!$L$2:$L$501&lt;&gt;"Cancelada")*ROW(Reservas!$B$2:$B$501))),"")))</f>
        <v/>
      </c>
      <c r="M9" s="16">
        <f>IF(OR($A9="",M$4=""),"",IF(COUNTIFS(Reservas!$B$2:$B$501,$A9,Reservas!$C$2:$C$501,"&lt;="&amp;M$4,Reservas!$D$2:$D$501,"&gt;"&amp;M$4,Reservas!$L$2:$L$501,"&lt;&gt;Cancelada")&gt;1,"DOBLE",IF(COUNTIFS(Reservas!$B$2:$B$501,$A9,Reservas!$C$2:$C$501,"&lt;="&amp;M$4,Reservas!$D$2:$D$501,"&gt;"&amp;M$4,Reservas!$L$2:$L$501,"&lt;&gt;Cancelada")=1,INDEX(Reservas!$A$1:$A$501,SUMPRODUCT((Reservas!$B$2:$B$501=$A9)*(Reservas!$C$2:$C$501&lt;=M$4)*(Reservas!$D$2:$D$501&gt;M$4)*(Reservas!$L$2:$L$501&lt;&gt;"Cancelada")*ROW(Reservas!$B$2:$B$501))),"")))</f>
        <v/>
      </c>
      <c r="N9" s="16">
        <f>IF(OR($A9="",N$4=""),"",IF(COUNTIFS(Reservas!$B$2:$B$501,$A9,Reservas!$C$2:$C$501,"&lt;="&amp;N$4,Reservas!$D$2:$D$501,"&gt;"&amp;N$4,Reservas!$L$2:$L$501,"&lt;&gt;Cancelada")&gt;1,"DOBLE",IF(COUNTIFS(Reservas!$B$2:$B$501,$A9,Reservas!$C$2:$C$501,"&lt;="&amp;N$4,Reservas!$D$2:$D$501,"&gt;"&amp;N$4,Reservas!$L$2:$L$501,"&lt;&gt;Cancelada")=1,INDEX(Reservas!$A$1:$A$501,SUMPRODUCT((Reservas!$B$2:$B$501=$A9)*(Reservas!$C$2:$C$501&lt;=N$4)*(Reservas!$D$2:$D$501&gt;N$4)*(Reservas!$L$2:$L$501&lt;&gt;"Cancelada")*ROW(Reservas!$B$2:$B$501))),"")))</f>
        <v/>
      </c>
      <c r="O9" s="16">
        <f>IF(OR($A9="",O$4=""),"",IF(COUNTIFS(Reservas!$B$2:$B$501,$A9,Reservas!$C$2:$C$501,"&lt;="&amp;O$4,Reservas!$D$2:$D$501,"&gt;"&amp;O$4,Reservas!$L$2:$L$501,"&lt;&gt;Cancelada")&gt;1,"DOBLE",IF(COUNTIFS(Reservas!$B$2:$B$501,$A9,Reservas!$C$2:$C$501,"&lt;="&amp;O$4,Reservas!$D$2:$D$501,"&gt;"&amp;O$4,Reservas!$L$2:$L$501,"&lt;&gt;Cancelada")=1,INDEX(Reservas!$A$1:$A$501,SUMPRODUCT((Reservas!$B$2:$B$501=$A9)*(Reservas!$C$2:$C$501&lt;=O$4)*(Reservas!$D$2:$D$501&gt;O$4)*(Reservas!$L$2:$L$501&lt;&gt;"Cancelada")*ROW(Reservas!$B$2:$B$501))),"")))</f>
        <v/>
      </c>
      <c r="P9" s="16">
        <f>IF(OR($A9="",P$4=""),"",IF(COUNTIFS(Reservas!$B$2:$B$501,$A9,Reservas!$C$2:$C$501,"&lt;="&amp;P$4,Reservas!$D$2:$D$501,"&gt;"&amp;P$4,Reservas!$L$2:$L$501,"&lt;&gt;Cancelada")&gt;1,"DOBLE",IF(COUNTIFS(Reservas!$B$2:$B$501,$A9,Reservas!$C$2:$C$501,"&lt;="&amp;P$4,Reservas!$D$2:$D$501,"&gt;"&amp;P$4,Reservas!$L$2:$L$501,"&lt;&gt;Cancelada")=1,INDEX(Reservas!$A$1:$A$501,SUMPRODUCT((Reservas!$B$2:$B$501=$A9)*(Reservas!$C$2:$C$501&lt;=P$4)*(Reservas!$D$2:$D$501&gt;P$4)*(Reservas!$L$2:$L$501&lt;&gt;"Cancelada")*ROW(Reservas!$B$2:$B$501))),"")))</f>
        <v/>
      </c>
      <c r="Q9" s="16">
        <f>IF(OR($A9="",Q$4=""),"",IF(COUNTIFS(Reservas!$B$2:$B$501,$A9,Reservas!$C$2:$C$501,"&lt;="&amp;Q$4,Reservas!$D$2:$D$501,"&gt;"&amp;Q$4,Reservas!$L$2:$L$501,"&lt;&gt;Cancelada")&gt;1,"DOBLE",IF(COUNTIFS(Reservas!$B$2:$B$501,$A9,Reservas!$C$2:$C$501,"&lt;="&amp;Q$4,Reservas!$D$2:$D$501,"&gt;"&amp;Q$4,Reservas!$L$2:$L$501,"&lt;&gt;Cancelada")=1,INDEX(Reservas!$A$1:$A$501,SUMPRODUCT((Reservas!$B$2:$B$501=$A9)*(Reservas!$C$2:$C$501&lt;=Q$4)*(Reservas!$D$2:$D$501&gt;Q$4)*(Reservas!$L$2:$L$501&lt;&gt;"Cancelada")*ROW(Reservas!$B$2:$B$501))),"")))</f>
        <v/>
      </c>
      <c r="R9" s="16">
        <f>IF(OR($A9="",R$4=""),"",IF(COUNTIFS(Reservas!$B$2:$B$501,$A9,Reservas!$C$2:$C$501,"&lt;="&amp;R$4,Reservas!$D$2:$D$501,"&gt;"&amp;R$4,Reservas!$L$2:$L$501,"&lt;&gt;Cancelada")&gt;1,"DOBLE",IF(COUNTIFS(Reservas!$B$2:$B$501,$A9,Reservas!$C$2:$C$501,"&lt;="&amp;R$4,Reservas!$D$2:$D$501,"&gt;"&amp;R$4,Reservas!$L$2:$L$501,"&lt;&gt;Cancelada")=1,INDEX(Reservas!$A$1:$A$501,SUMPRODUCT((Reservas!$B$2:$B$501=$A9)*(Reservas!$C$2:$C$501&lt;=R$4)*(Reservas!$D$2:$D$501&gt;R$4)*(Reservas!$L$2:$L$501&lt;&gt;"Cancelada")*ROW(Reservas!$B$2:$B$501))),"")))</f>
        <v/>
      </c>
      <c r="S9" s="16">
        <f>IF(OR($A9="",S$4=""),"",IF(COUNTIFS(Reservas!$B$2:$B$501,$A9,Reservas!$C$2:$C$501,"&lt;="&amp;S$4,Reservas!$D$2:$D$501,"&gt;"&amp;S$4,Reservas!$L$2:$L$501,"&lt;&gt;Cancelada")&gt;1,"DOBLE",IF(COUNTIFS(Reservas!$B$2:$B$501,$A9,Reservas!$C$2:$C$501,"&lt;="&amp;S$4,Reservas!$D$2:$D$501,"&gt;"&amp;S$4,Reservas!$L$2:$L$501,"&lt;&gt;Cancelada")=1,INDEX(Reservas!$A$1:$A$501,SUMPRODUCT((Reservas!$B$2:$B$501=$A9)*(Reservas!$C$2:$C$501&lt;=S$4)*(Reservas!$D$2:$D$501&gt;S$4)*(Reservas!$L$2:$L$501&lt;&gt;"Cancelada")*ROW(Reservas!$B$2:$B$501))),"")))</f>
        <v/>
      </c>
      <c r="T9" s="16">
        <f>IF(OR($A9="",T$4=""),"",IF(COUNTIFS(Reservas!$B$2:$B$501,$A9,Reservas!$C$2:$C$501,"&lt;="&amp;T$4,Reservas!$D$2:$D$501,"&gt;"&amp;T$4,Reservas!$L$2:$L$501,"&lt;&gt;Cancelada")&gt;1,"DOBLE",IF(COUNTIFS(Reservas!$B$2:$B$501,$A9,Reservas!$C$2:$C$501,"&lt;="&amp;T$4,Reservas!$D$2:$D$501,"&gt;"&amp;T$4,Reservas!$L$2:$L$501,"&lt;&gt;Cancelada")=1,INDEX(Reservas!$A$1:$A$501,SUMPRODUCT((Reservas!$B$2:$B$501=$A9)*(Reservas!$C$2:$C$501&lt;=T$4)*(Reservas!$D$2:$D$501&gt;T$4)*(Reservas!$L$2:$L$501&lt;&gt;"Cancelada")*ROW(Reservas!$B$2:$B$501))),"")))</f>
        <v/>
      </c>
      <c r="U9" s="16">
        <f>IF(OR($A9="",U$4=""),"",IF(COUNTIFS(Reservas!$B$2:$B$501,$A9,Reservas!$C$2:$C$501,"&lt;="&amp;U$4,Reservas!$D$2:$D$501,"&gt;"&amp;U$4,Reservas!$L$2:$L$501,"&lt;&gt;Cancelada")&gt;1,"DOBLE",IF(COUNTIFS(Reservas!$B$2:$B$501,$A9,Reservas!$C$2:$C$501,"&lt;="&amp;U$4,Reservas!$D$2:$D$501,"&gt;"&amp;U$4,Reservas!$L$2:$L$501,"&lt;&gt;Cancelada")=1,INDEX(Reservas!$A$1:$A$501,SUMPRODUCT((Reservas!$B$2:$B$501=$A9)*(Reservas!$C$2:$C$501&lt;=U$4)*(Reservas!$D$2:$D$501&gt;U$4)*(Reservas!$L$2:$L$501&lt;&gt;"Cancelada")*ROW(Reservas!$B$2:$B$501))),"")))</f>
        <v/>
      </c>
      <c r="V9" s="16">
        <f>IF(OR($A9="",V$4=""),"",IF(COUNTIFS(Reservas!$B$2:$B$501,$A9,Reservas!$C$2:$C$501,"&lt;="&amp;V$4,Reservas!$D$2:$D$501,"&gt;"&amp;V$4,Reservas!$L$2:$L$501,"&lt;&gt;Cancelada")&gt;1,"DOBLE",IF(COUNTIFS(Reservas!$B$2:$B$501,$A9,Reservas!$C$2:$C$501,"&lt;="&amp;V$4,Reservas!$D$2:$D$501,"&gt;"&amp;V$4,Reservas!$L$2:$L$501,"&lt;&gt;Cancelada")=1,INDEX(Reservas!$A$1:$A$501,SUMPRODUCT((Reservas!$B$2:$B$501=$A9)*(Reservas!$C$2:$C$501&lt;=V$4)*(Reservas!$D$2:$D$501&gt;V$4)*(Reservas!$L$2:$L$501&lt;&gt;"Cancelada")*ROW(Reservas!$B$2:$B$501))),"")))</f>
        <v/>
      </c>
      <c r="W9" s="16">
        <f>IF(OR($A9="",W$4=""),"",IF(COUNTIFS(Reservas!$B$2:$B$501,$A9,Reservas!$C$2:$C$501,"&lt;="&amp;W$4,Reservas!$D$2:$D$501,"&gt;"&amp;W$4,Reservas!$L$2:$L$501,"&lt;&gt;Cancelada")&gt;1,"DOBLE",IF(COUNTIFS(Reservas!$B$2:$B$501,$A9,Reservas!$C$2:$C$501,"&lt;="&amp;W$4,Reservas!$D$2:$D$501,"&gt;"&amp;W$4,Reservas!$L$2:$L$501,"&lt;&gt;Cancelada")=1,INDEX(Reservas!$A$1:$A$501,SUMPRODUCT((Reservas!$B$2:$B$501=$A9)*(Reservas!$C$2:$C$501&lt;=W$4)*(Reservas!$D$2:$D$501&gt;W$4)*(Reservas!$L$2:$L$501&lt;&gt;"Cancelada")*ROW(Reservas!$B$2:$B$501))),"")))</f>
        <v/>
      </c>
      <c r="X9" s="16">
        <f>IF(OR($A9="",X$4=""),"",IF(COUNTIFS(Reservas!$B$2:$B$501,$A9,Reservas!$C$2:$C$501,"&lt;="&amp;X$4,Reservas!$D$2:$D$501,"&gt;"&amp;X$4,Reservas!$L$2:$L$501,"&lt;&gt;Cancelada")&gt;1,"DOBLE",IF(COUNTIFS(Reservas!$B$2:$B$501,$A9,Reservas!$C$2:$C$501,"&lt;="&amp;X$4,Reservas!$D$2:$D$501,"&gt;"&amp;X$4,Reservas!$L$2:$L$501,"&lt;&gt;Cancelada")=1,INDEX(Reservas!$A$1:$A$501,SUMPRODUCT((Reservas!$B$2:$B$501=$A9)*(Reservas!$C$2:$C$501&lt;=X$4)*(Reservas!$D$2:$D$501&gt;X$4)*(Reservas!$L$2:$L$501&lt;&gt;"Cancelada")*ROW(Reservas!$B$2:$B$501))),"")))</f>
        <v/>
      </c>
      <c r="Y9" s="16">
        <f>IF(OR($A9="",Y$4=""),"",IF(COUNTIFS(Reservas!$B$2:$B$501,$A9,Reservas!$C$2:$C$501,"&lt;="&amp;Y$4,Reservas!$D$2:$D$501,"&gt;"&amp;Y$4,Reservas!$L$2:$L$501,"&lt;&gt;Cancelada")&gt;1,"DOBLE",IF(COUNTIFS(Reservas!$B$2:$B$501,$A9,Reservas!$C$2:$C$501,"&lt;="&amp;Y$4,Reservas!$D$2:$D$501,"&gt;"&amp;Y$4,Reservas!$L$2:$L$501,"&lt;&gt;Cancelada")=1,INDEX(Reservas!$A$1:$A$501,SUMPRODUCT((Reservas!$B$2:$B$501=$A9)*(Reservas!$C$2:$C$501&lt;=Y$4)*(Reservas!$D$2:$D$501&gt;Y$4)*(Reservas!$L$2:$L$501&lt;&gt;"Cancelada")*ROW(Reservas!$B$2:$B$501))),"")))</f>
        <v/>
      </c>
      <c r="Z9" s="16">
        <f>IF(OR($A9="",Z$4=""),"",IF(COUNTIFS(Reservas!$B$2:$B$501,$A9,Reservas!$C$2:$C$501,"&lt;="&amp;Z$4,Reservas!$D$2:$D$501,"&gt;"&amp;Z$4,Reservas!$L$2:$L$501,"&lt;&gt;Cancelada")&gt;1,"DOBLE",IF(COUNTIFS(Reservas!$B$2:$B$501,$A9,Reservas!$C$2:$C$501,"&lt;="&amp;Z$4,Reservas!$D$2:$D$501,"&gt;"&amp;Z$4,Reservas!$L$2:$L$501,"&lt;&gt;Cancelada")=1,INDEX(Reservas!$A$1:$A$501,SUMPRODUCT((Reservas!$B$2:$B$501=$A9)*(Reservas!$C$2:$C$501&lt;=Z$4)*(Reservas!$D$2:$D$501&gt;Z$4)*(Reservas!$L$2:$L$501&lt;&gt;"Cancelada")*ROW(Reservas!$B$2:$B$501))),"")))</f>
        <v/>
      </c>
      <c r="AA9" s="16">
        <f>IF(OR($A9="",AA$4=""),"",IF(COUNTIFS(Reservas!$B$2:$B$501,$A9,Reservas!$C$2:$C$501,"&lt;="&amp;AA$4,Reservas!$D$2:$D$501,"&gt;"&amp;AA$4,Reservas!$L$2:$L$501,"&lt;&gt;Cancelada")&gt;1,"DOBLE",IF(COUNTIFS(Reservas!$B$2:$B$501,$A9,Reservas!$C$2:$C$501,"&lt;="&amp;AA$4,Reservas!$D$2:$D$501,"&gt;"&amp;AA$4,Reservas!$L$2:$L$501,"&lt;&gt;Cancelada")=1,INDEX(Reservas!$A$1:$A$501,SUMPRODUCT((Reservas!$B$2:$B$501=$A9)*(Reservas!$C$2:$C$501&lt;=AA$4)*(Reservas!$D$2:$D$501&gt;AA$4)*(Reservas!$L$2:$L$501&lt;&gt;"Cancelada")*ROW(Reservas!$B$2:$B$501))),"")))</f>
        <v/>
      </c>
      <c r="AB9" s="16">
        <f>IF(OR($A9="",AB$4=""),"",IF(COUNTIFS(Reservas!$B$2:$B$501,$A9,Reservas!$C$2:$C$501,"&lt;="&amp;AB$4,Reservas!$D$2:$D$501,"&gt;"&amp;AB$4,Reservas!$L$2:$L$501,"&lt;&gt;Cancelada")&gt;1,"DOBLE",IF(COUNTIFS(Reservas!$B$2:$B$501,$A9,Reservas!$C$2:$C$501,"&lt;="&amp;AB$4,Reservas!$D$2:$D$501,"&gt;"&amp;AB$4,Reservas!$L$2:$L$501,"&lt;&gt;Cancelada")=1,INDEX(Reservas!$A$1:$A$501,SUMPRODUCT((Reservas!$B$2:$B$501=$A9)*(Reservas!$C$2:$C$501&lt;=AB$4)*(Reservas!$D$2:$D$501&gt;AB$4)*(Reservas!$L$2:$L$501&lt;&gt;"Cancelada")*ROW(Reservas!$B$2:$B$501))),"")))</f>
        <v/>
      </c>
      <c r="AC9" s="16">
        <f>IF(OR($A9="",AC$4=""),"",IF(COUNTIFS(Reservas!$B$2:$B$501,$A9,Reservas!$C$2:$C$501,"&lt;="&amp;AC$4,Reservas!$D$2:$D$501,"&gt;"&amp;AC$4,Reservas!$L$2:$L$501,"&lt;&gt;Cancelada")&gt;1,"DOBLE",IF(COUNTIFS(Reservas!$B$2:$B$501,$A9,Reservas!$C$2:$C$501,"&lt;="&amp;AC$4,Reservas!$D$2:$D$501,"&gt;"&amp;AC$4,Reservas!$L$2:$L$501,"&lt;&gt;Cancelada")=1,INDEX(Reservas!$A$1:$A$501,SUMPRODUCT((Reservas!$B$2:$B$501=$A9)*(Reservas!$C$2:$C$501&lt;=AC$4)*(Reservas!$D$2:$D$501&gt;AC$4)*(Reservas!$L$2:$L$501&lt;&gt;"Cancelada")*ROW(Reservas!$B$2:$B$501))),"")))</f>
        <v/>
      </c>
      <c r="AD9" s="16">
        <f>IF(OR($A9="",AD$4=""),"",IF(COUNTIFS(Reservas!$B$2:$B$501,$A9,Reservas!$C$2:$C$501,"&lt;="&amp;AD$4,Reservas!$D$2:$D$501,"&gt;"&amp;AD$4,Reservas!$L$2:$L$501,"&lt;&gt;Cancelada")&gt;1,"DOBLE",IF(COUNTIFS(Reservas!$B$2:$B$501,$A9,Reservas!$C$2:$C$501,"&lt;="&amp;AD$4,Reservas!$D$2:$D$501,"&gt;"&amp;AD$4,Reservas!$L$2:$L$501,"&lt;&gt;Cancelada")=1,INDEX(Reservas!$A$1:$A$501,SUMPRODUCT((Reservas!$B$2:$B$501=$A9)*(Reservas!$C$2:$C$501&lt;=AD$4)*(Reservas!$D$2:$D$501&gt;AD$4)*(Reservas!$L$2:$L$501&lt;&gt;"Cancelada")*ROW(Reservas!$B$2:$B$501))),"")))</f>
        <v/>
      </c>
      <c r="AE9" s="16">
        <f>IF(OR($A9="",AE$4=""),"",IF(COUNTIFS(Reservas!$B$2:$B$501,$A9,Reservas!$C$2:$C$501,"&lt;="&amp;AE$4,Reservas!$D$2:$D$501,"&gt;"&amp;AE$4,Reservas!$L$2:$L$501,"&lt;&gt;Cancelada")&gt;1,"DOBLE",IF(COUNTIFS(Reservas!$B$2:$B$501,$A9,Reservas!$C$2:$C$501,"&lt;="&amp;AE$4,Reservas!$D$2:$D$501,"&gt;"&amp;AE$4,Reservas!$L$2:$L$501,"&lt;&gt;Cancelada")=1,INDEX(Reservas!$A$1:$A$501,SUMPRODUCT((Reservas!$B$2:$B$501=$A9)*(Reservas!$C$2:$C$501&lt;=AE$4)*(Reservas!$D$2:$D$501&gt;AE$4)*(Reservas!$L$2:$L$501&lt;&gt;"Cancelada")*ROW(Reservas!$B$2:$B$501))),"")))</f>
        <v/>
      </c>
      <c r="AF9" s="16">
        <f>IF(OR($A9="",AF$4=""),"",IF(COUNTIFS(Reservas!$B$2:$B$501,$A9,Reservas!$C$2:$C$501,"&lt;="&amp;AF$4,Reservas!$D$2:$D$501,"&gt;"&amp;AF$4,Reservas!$L$2:$L$501,"&lt;&gt;Cancelada")&gt;1,"DOBLE",IF(COUNTIFS(Reservas!$B$2:$B$501,$A9,Reservas!$C$2:$C$501,"&lt;="&amp;AF$4,Reservas!$D$2:$D$501,"&gt;"&amp;AF$4,Reservas!$L$2:$L$501,"&lt;&gt;Cancelada")=1,INDEX(Reservas!$A$1:$A$501,SUMPRODUCT((Reservas!$B$2:$B$501=$A9)*(Reservas!$C$2:$C$501&lt;=AF$4)*(Reservas!$D$2:$D$501&gt;AF$4)*(Reservas!$L$2:$L$501&lt;&gt;"Cancelada")*ROW(Reservas!$B$2:$B$501))),"")))</f>
        <v/>
      </c>
    </row>
    <row r="10">
      <c r="A10" s="15" t="inlineStr">
        <is>
          <t>Cabaña 6</t>
        </is>
      </c>
      <c r="B10" s="16">
        <f>IF(OR($A10="",B$4=""),"",IF(COUNTIFS(Reservas!$B$2:$B$501,$A10,Reservas!$C$2:$C$501,"&lt;="&amp;B$4,Reservas!$D$2:$D$501,"&gt;"&amp;B$4,Reservas!$L$2:$L$501,"&lt;&gt;Cancelada")&gt;1,"DOBLE",IF(COUNTIFS(Reservas!$B$2:$B$501,$A10,Reservas!$C$2:$C$501,"&lt;="&amp;B$4,Reservas!$D$2:$D$501,"&gt;"&amp;B$4,Reservas!$L$2:$L$501,"&lt;&gt;Cancelada")=1,INDEX(Reservas!$A$1:$A$501,SUMPRODUCT((Reservas!$B$2:$B$501=$A10)*(Reservas!$C$2:$C$501&lt;=B$4)*(Reservas!$D$2:$D$501&gt;B$4)*(Reservas!$L$2:$L$501&lt;&gt;"Cancelada")*ROW(Reservas!$B$2:$B$501))),"")))</f>
        <v/>
      </c>
      <c r="C10" s="16">
        <f>IF(OR($A10="",C$4=""),"",IF(COUNTIFS(Reservas!$B$2:$B$501,$A10,Reservas!$C$2:$C$501,"&lt;="&amp;C$4,Reservas!$D$2:$D$501,"&gt;"&amp;C$4,Reservas!$L$2:$L$501,"&lt;&gt;Cancelada")&gt;1,"DOBLE",IF(COUNTIFS(Reservas!$B$2:$B$501,$A10,Reservas!$C$2:$C$501,"&lt;="&amp;C$4,Reservas!$D$2:$D$501,"&gt;"&amp;C$4,Reservas!$L$2:$L$501,"&lt;&gt;Cancelada")=1,INDEX(Reservas!$A$1:$A$501,SUMPRODUCT((Reservas!$B$2:$B$501=$A10)*(Reservas!$C$2:$C$501&lt;=C$4)*(Reservas!$D$2:$D$501&gt;C$4)*(Reservas!$L$2:$L$501&lt;&gt;"Cancelada")*ROW(Reservas!$B$2:$B$501))),"")))</f>
        <v/>
      </c>
      <c r="D10" s="16">
        <f>IF(OR($A10="",D$4=""),"",IF(COUNTIFS(Reservas!$B$2:$B$501,$A10,Reservas!$C$2:$C$501,"&lt;="&amp;D$4,Reservas!$D$2:$D$501,"&gt;"&amp;D$4,Reservas!$L$2:$L$501,"&lt;&gt;Cancelada")&gt;1,"DOBLE",IF(COUNTIFS(Reservas!$B$2:$B$501,$A10,Reservas!$C$2:$C$501,"&lt;="&amp;D$4,Reservas!$D$2:$D$501,"&gt;"&amp;D$4,Reservas!$L$2:$L$501,"&lt;&gt;Cancelada")=1,INDEX(Reservas!$A$1:$A$501,SUMPRODUCT((Reservas!$B$2:$B$501=$A10)*(Reservas!$C$2:$C$501&lt;=D$4)*(Reservas!$D$2:$D$501&gt;D$4)*(Reservas!$L$2:$L$501&lt;&gt;"Cancelada")*ROW(Reservas!$B$2:$B$501))),"")))</f>
        <v/>
      </c>
      <c r="E10" s="16">
        <f>IF(OR($A10="",E$4=""),"",IF(COUNTIFS(Reservas!$B$2:$B$501,$A10,Reservas!$C$2:$C$501,"&lt;="&amp;E$4,Reservas!$D$2:$D$501,"&gt;"&amp;E$4,Reservas!$L$2:$L$501,"&lt;&gt;Cancelada")&gt;1,"DOBLE",IF(COUNTIFS(Reservas!$B$2:$B$501,$A10,Reservas!$C$2:$C$501,"&lt;="&amp;E$4,Reservas!$D$2:$D$501,"&gt;"&amp;E$4,Reservas!$L$2:$L$501,"&lt;&gt;Cancelada")=1,INDEX(Reservas!$A$1:$A$501,SUMPRODUCT((Reservas!$B$2:$B$501=$A10)*(Reservas!$C$2:$C$501&lt;=E$4)*(Reservas!$D$2:$D$501&gt;E$4)*(Reservas!$L$2:$L$501&lt;&gt;"Cancelada")*ROW(Reservas!$B$2:$B$501))),"")))</f>
        <v/>
      </c>
      <c r="F10" s="16">
        <f>IF(OR($A10="",F$4=""),"",IF(COUNTIFS(Reservas!$B$2:$B$501,$A10,Reservas!$C$2:$C$501,"&lt;="&amp;F$4,Reservas!$D$2:$D$501,"&gt;"&amp;F$4,Reservas!$L$2:$L$501,"&lt;&gt;Cancelada")&gt;1,"DOBLE",IF(COUNTIFS(Reservas!$B$2:$B$501,$A10,Reservas!$C$2:$C$501,"&lt;="&amp;F$4,Reservas!$D$2:$D$501,"&gt;"&amp;F$4,Reservas!$L$2:$L$501,"&lt;&gt;Cancelada")=1,INDEX(Reservas!$A$1:$A$501,SUMPRODUCT((Reservas!$B$2:$B$501=$A10)*(Reservas!$C$2:$C$501&lt;=F$4)*(Reservas!$D$2:$D$501&gt;F$4)*(Reservas!$L$2:$L$501&lt;&gt;"Cancelada")*ROW(Reservas!$B$2:$B$501))),"")))</f>
        <v/>
      </c>
      <c r="G10" s="16">
        <f>IF(OR($A10="",G$4=""),"",IF(COUNTIFS(Reservas!$B$2:$B$501,$A10,Reservas!$C$2:$C$501,"&lt;="&amp;G$4,Reservas!$D$2:$D$501,"&gt;"&amp;G$4,Reservas!$L$2:$L$501,"&lt;&gt;Cancelada")&gt;1,"DOBLE",IF(COUNTIFS(Reservas!$B$2:$B$501,$A10,Reservas!$C$2:$C$501,"&lt;="&amp;G$4,Reservas!$D$2:$D$501,"&gt;"&amp;G$4,Reservas!$L$2:$L$501,"&lt;&gt;Cancelada")=1,INDEX(Reservas!$A$1:$A$501,SUMPRODUCT((Reservas!$B$2:$B$501=$A10)*(Reservas!$C$2:$C$501&lt;=G$4)*(Reservas!$D$2:$D$501&gt;G$4)*(Reservas!$L$2:$L$501&lt;&gt;"Cancelada")*ROW(Reservas!$B$2:$B$501))),"")))</f>
        <v/>
      </c>
      <c r="H10" s="16">
        <f>IF(OR($A10="",H$4=""),"",IF(COUNTIFS(Reservas!$B$2:$B$501,$A10,Reservas!$C$2:$C$501,"&lt;="&amp;H$4,Reservas!$D$2:$D$501,"&gt;"&amp;H$4,Reservas!$L$2:$L$501,"&lt;&gt;Cancelada")&gt;1,"DOBLE",IF(COUNTIFS(Reservas!$B$2:$B$501,$A10,Reservas!$C$2:$C$501,"&lt;="&amp;H$4,Reservas!$D$2:$D$501,"&gt;"&amp;H$4,Reservas!$L$2:$L$501,"&lt;&gt;Cancelada")=1,INDEX(Reservas!$A$1:$A$501,SUMPRODUCT((Reservas!$B$2:$B$501=$A10)*(Reservas!$C$2:$C$501&lt;=H$4)*(Reservas!$D$2:$D$501&gt;H$4)*(Reservas!$L$2:$L$501&lt;&gt;"Cancelada")*ROW(Reservas!$B$2:$B$501))),"")))</f>
        <v/>
      </c>
      <c r="I10" s="16">
        <f>IF(OR($A10="",I$4=""),"",IF(COUNTIFS(Reservas!$B$2:$B$501,$A10,Reservas!$C$2:$C$501,"&lt;="&amp;I$4,Reservas!$D$2:$D$501,"&gt;"&amp;I$4,Reservas!$L$2:$L$501,"&lt;&gt;Cancelada")&gt;1,"DOBLE",IF(COUNTIFS(Reservas!$B$2:$B$501,$A10,Reservas!$C$2:$C$501,"&lt;="&amp;I$4,Reservas!$D$2:$D$501,"&gt;"&amp;I$4,Reservas!$L$2:$L$501,"&lt;&gt;Cancelada")=1,INDEX(Reservas!$A$1:$A$501,SUMPRODUCT((Reservas!$B$2:$B$501=$A10)*(Reservas!$C$2:$C$501&lt;=I$4)*(Reservas!$D$2:$D$501&gt;I$4)*(Reservas!$L$2:$L$501&lt;&gt;"Cancelada")*ROW(Reservas!$B$2:$B$501))),"")))</f>
        <v/>
      </c>
      <c r="J10" s="16">
        <f>IF(OR($A10="",J$4=""),"",IF(COUNTIFS(Reservas!$B$2:$B$501,$A10,Reservas!$C$2:$C$501,"&lt;="&amp;J$4,Reservas!$D$2:$D$501,"&gt;"&amp;J$4,Reservas!$L$2:$L$501,"&lt;&gt;Cancelada")&gt;1,"DOBLE",IF(COUNTIFS(Reservas!$B$2:$B$501,$A10,Reservas!$C$2:$C$501,"&lt;="&amp;J$4,Reservas!$D$2:$D$501,"&gt;"&amp;J$4,Reservas!$L$2:$L$501,"&lt;&gt;Cancelada")=1,INDEX(Reservas!$A$1:$A$501,SUMPRODUCT((Reservas!$B$2:$B$501=$A10)*(Reservas!$C$2:$C$501&lt;=J$4)*(Reservas!$D$2:$D$501&gt;J$4)*(Reservas!$L$2:$L$501&lt;&gt;"Cancelada")*ROW(Reservas!$B$2:$B$501))),"")))</f>
        <v/>
      </c>
      <c r="K10" s="16">
        <f>IF(OR($A10="",K$4=""),"",IF(COUNTIFS(Reservas!$B$2:$B$501,$A10,Reservas!$C$2:$C$501,"&lt;="&amp;K$4,Reservas!$D$2:$D$501,"&gt;"&amp;K$4,Reservas!$L$2:$L$501,"&lt;&gt;Cancelada")&gt;1,"DOBLE",IF(COUNTIFS(Reservas!$B$2:$B$501,$A10,Reservas!$C$2:$C$501,"&lt;="&amp;K$4,Reservas!$D$2:$D$501,"&gt;"&amp;K$4,Reservas!$L$2:$L$501,"&lt;&gt;Cancelada")=1,INDEX(Reservas!$A$1:$A$501,SUMPRODUCT((Reservas!$B$2:$B$501=$A10)*(Reservas!$C$2:$C$501&lt;=K$4)*(Reservas!$D$2:$D$501&gt;K$4)*(Reservas!$L$2:$L$501&lt;&gt;"Cancelada")*ROW(Reservas!$B$2:$B$501))),"")))</f>
        <v/>
      </c>
      <c r="L10" s="16">
        <f>IF(OR($A10="",L$4=""),"",IF(COUNTIFS(Reservas!$B$2:$B$501,$A10,Reservas!$C$2:$C$501,"&lt;="&amp;L$4,Reservas!$D$2:$D$501,"&gt;"&amp;L$4,Reservas!$L$2:$L$501,"&lt;&gt;Cancelada")&gt;1,"DOBLE",IF(COUNTIFS(Reservas!$B$2:$B$501,$A10,Reservas!$C$2:$C$501,"&lt;="&amp;L$4,Reservas!$D$2:$D$501,"&gt;"&amp;L$4,Reservas!$L$2:$L$501,"&lt;&gt;Cancelada")=1,INDEX(Reservas!$A$1:$A$501,SUMPRODUCT((Reservas!$B$2:$B$501=$A10)*(Reservas!$C$2:$C$501&lt;=L$4)*(Reservas!$D$2:$D$501&gt;L$4)*(Reservas!$L$2:$L$501&lt;&gt;"Cancelada")*ROW(Reservas!$B$2:$B$501))),"")))</f>
        <v/>
      </c>
      <c r="M10" s="16">
        <f>IF(OR($A10="",M$4=""),"",IF(COUNTIFS(Reservas!$B$2:$B$501,$A10,Reservas!$C$2:$C$501,"&lt;="&amp;M$4,Reservas!$D$2:$D$501,"&gt;"&amp;M$4,Reservas!$L$2:$L$501,"&lt;&gt;Cancelada")&gt;1,"DOBLE",IF(COUNTIFS(Reservas!$B$2:$B$501,$A10,Reservas!$C$2:$C$501,"&lt;="&amp;M$4,Reservas!$D$2:$D$501,"&gt;"&amp;M$4,Reservas!$L$2:$L$501,"&lt;&gt;Cancelada")=1,INDEX(Reservas!$A$1:$A$501,SUMPRODUCT((Reservas!$B$2:$B$501=$A10)*(Reservas!$C$2:$C$501&lt;=M$4)*(Reservas!$D$2:$D$501&gt;M$4)*(Reservas!$L$2:$L$501&lt;&gt;"Cancelada")*ROW(Reservas!$B$2:$B$501))),"")))</f>
        <v/>
      </c>
      <c r="N10" s="16">
        <f>IF(OR($A10="",N$4=""),"",IF(COUNTIFS(Reservas!$B$2:$B$501,$A10,Reservas!$C$2:$C$501,"&lt;="&amp;N$4,Reservas!$D$2:$D$501,"&gt;"&amp;N$4,Reservas!$L$2:$L$501,"&lt;&gt;Cancelada")&gt;1,"DOBLE",IF(COUNTIFS(Reservas!$B$2:$B$501,$A10,Reservas!$C$2:$C$501,"&lt;="&amp;N$4,Reservas!$D$2:$D$501,"&gt;"&amp;N$4,Reservas!$L$2:$L$501,"&lt;&gt;Cancelada")=1,INDEX(Reservas!$A$1:$A$501,SUMPRODUCT((Reservas!$B$2:$B$501=$A10)*(Reservas!$C$2:$C$501&lt;=N$4)*(Reservas!$D$2:$D$501&gt;N$4)*(Reservas!$L$2:$L$501&lt;&gt;"Cancelada")*ROW(Reservas!$B$2:$B$501))),"")))</f>
        <v/>
      </c>
      <c r="O10" s="16">
        <f>IF(OR($A10="",O$4=""),"",IF(COUNTIFS(Reservas!$B$2:$B$501,$A10,Reservas!$C$2:$C$501,"&lt;="&amp;O$4,Reservas!$D$2:$D$501,"&gt;"&amp;O$4,Reservas!$L$2:$L$501,"&lt;&gt;Cancelada")&gt;1,"DOBLE",IF(COUNTIFS(Reservas!$B$2:$B$501,$A10,Reservas!$C$2:$C$501,"&lt;="&amp;O$4,Reservas!$D$2:$D$501,"&gt;"&amp;O$4,Reservas!$L$2:$L$501,"&lt;&gt;Cancelada")=1,INDEX(Reservas!$A$1:$A$501,SUMPRODUCT((Reservas!$B$2:$B$501=$A10)*(Reservas!$C$2:$C$501&lt;=O$4)*(Reservas!$D$2:$D$501&gt;O$4)*(Reservas!$L$2:$L$501&lt;&gt;"Cancelada")*ROW(Reservas!$B$2:$B$501))),"")))</f>
        <v/>
      </c>
      <c r="P10" s="16">
        <f>IF(OR($A10="",P$4=""),"",IF(COUNTIFS(Reservas!$B$2:$B$501,$A10,Reservas!$C$2:$C$501,"&lt;="&amp;P$4,Reservas!$D$2:$D$501,"&gt;"&amp;P$4,Reservas!$L$2:$L$501,"&lt;&gt;Cancelada")&gt;1,"DOBLE",IF(COUNTIFS(Reservas!$B$2:$B$501,$A10,Reservas!$C$2:$C$501,"&lt;="&amp;P$4,Reservas!$D$2:$D$501,"&gt;"&amp;P$4,Reservas!$L$2:$L$501,"&lt;&gt;Cancelada")=1,INDEX(Reservas!$A$1:$A$501,SUMPRODUCT((Reservas!$B$2:$B$501=$A10)*(Reservas!$C$2:$C$501&lt;=P$4)*(Reservas!$D$2:$D$501&gt;P$4)*(Reservas!$L$2:$L$501&lt;&gt;"Cancelada")*ROW(Reservas!$B$2:$B$501))),"")))</f>
        <v/>
      </c>
      <c r="Q10" s="16">
        <f>IF(OR($A10="",Q$4=""),"",IF(COUNTIFS(Reservas!$B$2:$B$501,$A10,Reservas!$C$2:$C$501,"&lt;="&amp;Q$4,Reservas!$D$2:$D$501,"&gt;"&amp;Q$4,Reservas!$L$2:$L$501,"&lt;&gt;Cancelada")&gt;1,"DOBLE",IF(COUNTIFS(Reservas!$B$2:$B$501,$A10,Reservas!$C$2:$C$501,"&lt;="&amp;Q$4,Reservas!$D$2:$D$501,"&gt;"&amp;Q$4,Reservas!$L$2:$L$501,"&lt;&gt;Cancelada")=1,INDEX(Reservas!$A$1:$A$501,SUMPRODUCT((Reservas!$B$2:$B$501=$A10)*(Reservas!$C$2:$C$501&lt;=Q$4)*(Reservas!$D$2:$D$501&gt;Q$4)*(Reservas!$L$2:$L$501&lt;&gt;"Cancelada")*ROW(Reservas!$B$2:$B$501))),"")))</f>
        <v/>
      </c>
      <c r="R10" s="16">
        <f>IF(OR($A10="",R$4=""),"",IF(COUNTIFS(Reservas!$B$2:$B$501,$A10,Reservas!$C$2:$C$501,"&lt;="&amp;R$4,Reservas!$D$2:$D$501,"&gt;"&amp;R$4,Reservas!$L$2:$L$501,"&lt;&gt;Cancelada")&gt;1,"DOBLE",IF(COUNTIFS(Reservas!$B$2:$B$501,$A10,Reservas!$C$2:$C$501,"&lt;="&amp;R$4,Reservas!$D$2:$D$501,"&gt;"&amp;R$4,Reservas!$L$2:$L$501,"&lt;&gt;Cancelada")=1,INDEX(Reservas!$A$1:$A$501,SUMPRODUCT((Reservas!$B$2:$B$501=$A10)*(Reservas!$C$2:$C$501&lt;=R$4)*(Reservas!$D$2:$D$501&gt;R$4)*(Reservas!$L$2:$L$501&lt;&gt;"Cancelada")*ROW(Reservas!$B$2:$B$501))),"")))</f>
        <v/>
      </c>
      <c r="S10" s="16">
        <f>IF(OR($A10="",S$4=""),"",IF(COUNTIFS(Reservas!$B$2:$B$501,$A10,Reservas!$C$2:$C$501,"&lt;="&amp;S$4,Reservas!$D$2:$D$501,"&gt;"&amp;S$4,Reservas!$L$2:$L$501,"&lt;&gt;Cancelada")&gt;1,"DOBLE",IF(COUNTIFS(Reservas!$B$2:$B$501,$A10,Reservas!$C$2:$C$501,"&lt;="&amp;S$4,Reservas!$D$2:$D$501,"&gt;"&amp;S$4,Reservas!$L$2:$L$501,"&lt;&gt;Cancelada")=1,INDEX(Reservas!$A$1:$A$501,SUMPRODUCT((Reservas!$B$2:$B$501=$A10)*(Reservas!$C$2:$C$501&lt;=S$4)*(Reservas!$D$2:$D$501&gt;S$4)*(Reservas!$L$2:$L$501&lt;&gt;"Cancelada")*ROW(Reservas!$B$2:$B$501))),"")))</f>
        <v/>
      </c>
      <c r="T10" s="16">
        <f>IF(OR($A10="",T$4=""),"",IF(COUNTIFS(Reservas!$B$2:$B$501,$A10,Reservas!$C$2:$C$501,"&lt;="&amp;T$4,Reservas!$D$2:$D$501,"&gt;"&amp;T$4,Reservas!$L$2:$L$501,"&lt;&gt;Cancelada")&gt;1,"DOBLE",IF(COUNTIFS(Reservas!$B$2:$B$501,$A10,Reservas!$C$2:$C$501,"&lt;="&amp;T$4,Reservas!$D$2:$D$501,"&gt;"&amp;T$4,Reservas!$L$2:$L$501,"&lt;&gt;Cancelada")=1,INDEX(Reservas!$A$1:$A$501,SUMPRODUCT((Reservas!$B$2:$B$501=$A10)*(Reservas!$C$2:$C$501&lt;=T$4)*(Reservas!$D$2:$D$501&gt;T$4)*(Reservas!$L$2:$L$501&lt;&gt;"Cancelada")*ROW(Reservas!$B$2:$B$501))),"")))</f>
        <v/>
      </c>
      <c r="U10" s="16">
        <f>IF(OR($A10="",U$4=""),"",IF(COUNTIFS(Reservas!$B$2:$B$501,$A10,Reservas!$C$2:$C$501,"&lt;="&amp;U$4,Reservas!$D$2:$D$501,"&gt;"&amp;U$4,Reservas!$L$2:$L$501,"&lt;&gt;Cancelada")&gt;1,"DOBLE",IF(COUNTIFS(Reservas!$B$2:$B$501,$A10,Reservas!$C$2:$C$501,"&lt;="&amp;U$4,Reservas!$D$2:$D$501,"&gt;"&amp;U$4,Reservas!$L$2:$L$501,"&lt;&gt;Cancelada")=1,INDEX(Reservas!$A$1:$A$501,SUMPRODUCT((Reservas!$B$2:$B$501=$A10)*(Reservas!$C$2:$C$501&lt;=U$4)*(Reservas!$D$2:$D$501&gt;U$4)*(Reservas!$L$2:$L$501&lt;&gt;"Cancelada")*ROW(Reservas!$B$2:$B$501))),"")))</f>
        <v/>
      </c>
      <c r="V10" s="16">
        <f>IF(OR($A10="",V$4=""),"",IF(COUNTIFS(Reservas!$B$2:$B$501,$A10,Reservas!$C$2:$C$501,"&lt;="&amp;V$4,Reservas!$D$2:$D$501,"&gt;"&amp;V$4,Reservas!$L$2:$L$501,"&lt;&gt;Cancelada")&gt;1,"DOBLE",IF(COUNTIFS(Reservas!$B$2:$B$501,$A10,Reservas!$C$2:$C$501,"&lt;="&amp;V$4,Reservas!$D$2:$D$501,"&gt;"&amp;V$4,Reservas!$L$2:$L$501,"&lt;&gt;Cancelada")=1,INDEX(Reservas!$A$1:$A$501,SUMPRODUCT((Reservas!$B$2:$B$501=$A10)*(Reservas!$C$2:$C$501&lt;=V$4)*(Reservas!$D$2:$D$501&gt;V$4)*(Reservas!$L$2:$L$501&lt;&gt;"Cancelada")*ROW(Reservas!$B$2:$B$501))),"")))</f>
        <v/>
      </c>
      <c r="W10" s="16">
        <f>IF(OR($A10="",W$4=""),"",IF(COUNTIFS(Reservas!$B$2:$B$501,$A10,Reservas!$C$2:$C$501,"&lt;="&amp;W$4,Reservas!$D$2:$D$501,"&gt;"&amp;W$4,Reservas!$L$2:$L$501,"&lt;&gt;Cancelada")&gt;1,"DOBLE",IF(COUNTIFS(Reservas!$B$2:$B$501,$A10,Reservas!$C$2:$C$501,"&lt;="&amp;W$4,Reservas!$D$2:$D$501,"&gt;"&amp;W$4,Reservas!$L$2:$L$501,"&lt;&gt;Cancelada")=1,INDEX(Reservas!$A$1:$A$501,SUMPRODUCT((Reservas!$B$2:$B$501=$A10)*(Reservas!$C$2:$C$501&lt;=W$4)*(Reservas!$D$2:$D$501&gt;W$4)*(Reservas!$L$2:$L$501&lt;&gt;"Cancelada")*ROW(Reservas!$B$2:$B$501))),"")))</f>
        <v/>
      </c>
      <c r="X10" s="16">
        <f>IF(OR($A10="",X$4=""),"",IF(COUNTIFS(Reservas!$B$2:$B$501,$A10,Reservas!$C$2:$C$501,"&lt;="&amp;X$4,Reservas!$D$2:$D$501,"&gt;"&amp;X$4,Reservas!$L$2:$L$501,"&lt;&gt;Cancelada")&gt;1,"DOBLE",IF(COUNTIFS(Reservas!$B$2:$B$501,$A10,Reservas!$C$2:$C$501,"&lt;="&amp;X$4,Reservas!$D$2:$D$501,"&gt;"&amp;X$4,Reservas!$L$2:$L$501,"&lt;&gt;Cancelada")=1,INDEX(Reservas!$A$1:$A$501,SUMPRODUCT((Reservas!$B$2:$B$501=$A10)*(Reservas!$C$2:$C$501&lt;=X$4)*(Reservas!$D$2:$D$501&gt;X$4)*(Reservas!$L$2:$L$501&lt;&gt;"Cancelada")*ROW(Reservas!$B$2:$B$501))),"")))</f>
        <v/>
      </c>
      <c r="Y10" s="16">
        <f>IF(OR($A10="",Y$4=""),"",IF(COUNTIFS(Reservas!$B$2:$B$501,$A10,Reservas!$C$2:$C$501,"&lt;="&amp;Y$4,Reservas!$D$2:$D$501,"&gt;"&amp;Y$4,Reservas!$L$2:$L$501,"&lt;&gt;Cancelada")&gt;1,"DOBLE",IF(COUNTIFS(Reservas!$B$2:$B$501,$A10,Reservas!$C$2:$C$501,"&lt;="&amp;Y$4,Reservas!$D$2:$D$501,"&gt;"&amp;Y$4,Reservas!$L$2:$L$501,"&lt;&gt;Cancelada")=1,INDEX(Reservas!$A$1:$A$501,SUMPRODUCT((Reservas!$B$2:$B$501=$A10)*(Reservas!$C$2:$C$501&lt;=Y$4)*(Reservas!$D$2:$D$501&gt;Y$4)*(Reservas!$L$2:$L$501&lt;&gt;"Cancelada")*ROW(Reservas!$B$2:$B$501))),"")))</f>
        <v/>
      </c>
      <c r="Z10" s="16">
        <f>IF(OR($A10="",Z$4=""),"",IF(COUNTIFS(Reservas!$B$2:$B$501,$A10,Reservas!$C$2:$C$501,"&lt;="&amp;Z$4,Reservas!$D$2:$D$501,"&gt;"&amp;Z$4,Reservas!$L$2:$L$501,"&lt;&gt;Cancelada")&gt;1,"DOBLE",IF(COUNTIFS(Reservas!$B$2:$B$501,$A10,Reservas!$C$2:$C$501,"&lt;="&amp;Z$4,Reservas!$D$2:$D$501,"&gt;"&amp;Z$4,Reservas!$L$2:$L$501,"&lt;&gt;Cancelada")=1,INDEX(Reservas!$A$1:$A$501,SUMPRODUCT((Reservas!$B$2:$B$501=$A10)*(Reservas!$C$2:$C$501&lt;=Z$4)*(Reservas!$D$2:$D$501&gt;Z$4)*(Reservas!$L$2:$L$501&lt;&gt;"Cancelada")*ROW(Reservas!$B$2:$B$501))),"")))</f>
        <v/>
      </c>
      <c r="AA10" s="16">
        <f>IF(OR($A10="",AA$4=""),"",IF(COUNTIFS(Reservas!$B$2:$B$501,$A10,Reservas!$C$2:$C$501,"&lt;="&amp;AA$4,Reservas!$D$2:$D$501,"&gt;"&amp;AA$4,Reservas!$L$2:$L$501,"&lt;&gt;Cancelada")&gt;1,"DOBLE",IF(COUNTIFS(Reservas!$B$2:$B$501,$A10,Reservas!$C$2:$C$501,"&lt;="&amp;AA$4,Reservas!$D$2:$D$501,"&gt;"&amp;AA$4,Reservas!$L$2:$L$501,"&lt;&gt;Cancelada")=1,INDEX(Reservas!$A$1:$A$501,SUMPRODUCT((Reservas!$B$2:$B$501=$A10)*(Reservas!$C$2:$C$501&lt;=AA$4)*(Reservas!$D$2:$D$501&gt;AA$4)*(Reservas!$L$2:$L$501&lt;&gt;"Cancelada")*ROW(Reservas!$B$2:$B$501))),"")))</f>
        <v/>
      </c>
      <c r="AB10" s="16">
        <f>IF(OR($A10="",AB$4=""),"",IF(COUNTIFS(Reservas!$B$2:$B$501,$A10,Reservas!$C$2:$C$501,"&lt;="&amp;AB$4,Reservas!$D$2:$D$501,"&gt;"&amp;AB$4,Reservas!$L$2:$L$501,"&lt;&gt;Cancelada")&gt;1,"DOBLE",IF(COUNTIFS(Reservas!$B$2:$B$501,$A10,Reservas!$C$2:$C$501,"&lt;="&amp;AB$4,Reservas!$D$2:$D$501,"&gt;"&amp;AB$4,Reservas!$L$2:$L$501,"&lt;&gt;Cancelada")=1,INDEX(Reservas!$A$1:$A$501,SUMPRODUCT((Reservas!$B$2:$B$501=$A10)*(Reservas!$C$2:$C$501&lt;=AB$4)*(Reservas!$D$2:$D$501&gt;AB$4)*(Reservas!$L$2:$L$501&lt;&gt;"Cancelada")*ROW(Reservas!$B$2:$B$501))),"")))</f>
        <v/>
      </c>
      <c r="AC10" s="16">
        <f>IF(OR($A10="",AC$4=""),"",IF(COUNTIFS(Reservas!$B$2:$B$501,$A10,Reservas!$C$2:$C$501,"&lt;="&amp;AC$4,Reservas!$D$2:$D$501,"&gt;"&amp;AC$4,Reservas!$L$2:$L$501,"&lt;&gt;Cancelada")&gt;1,"DOBLE",IF(COUNTIFS(Reservas!$B$2:$B$501,$A10,Reservas!$C$2:$C$501,"&lt;="&amp;AC$4,Reservas!$D$2:$D$501,"&gt;"&amp;AC$4,Reservas!$L$2:$L$501,"&lt;&gt;Cancelada")=1,INDEX(Reservas!$A$1:$A$501,SUMPRODUCT((Reservas!$B$2:$B$501=$A10)*(Reservas!$C$2:$C$501&lt;=AC$4)*(Reservas!$D$2:$D$501&gt;AC$4)*(Reservas!$L$2:$L$501&lt;&gt;"Cancelada")*ROW(Reservas!$B$2:$B$501))),"")))</f>
        <v/>
      </c>
      <c r="AD10" s="16">
        <f>IF(OR($A10="",AD$4=""),"",IF(COUNTIFS(Reservas!$B$2:$B$501,$A10,Reservas!$C$2:$C$501,"&lt;="&amp;AD$4,Reservas!$D$2:$D$501,"&gt;"&amp;AD$4,Reservas!$L$2:$L$501,"&lt;&gt;Cancelada")&gt;1,"DOBLE",IF(COUNTIFS(Reservas!$B$2:$B$501,$A10,Reservas!$C$2:$C$501,"&lt;="&amp;AD$4,Reservas!$D$2:$D$501,"&gt;"&amp;AD$4,Reservas!$L$2:$L$501,"&lt;&gt;Cancelada")=1,INDEX(Reservas!$A$1:$A$501,SUMPRODUCT((Reservas!$B$2:$B$501=$A10)*(Reservas!$C$2:$C$501&lt;=AD$4)*(Reservas!$D$2:$D$501&gt;AD$4)*(Reservas!$L$2:$L$501&lt;&gt;"Cancelada")*ROW(Reservas!$B$2:$B$501))),"")))</f>
        <v/>
      </c>
      <c r="AE10" s="16">
        <f>IF(OR($A10="",AE$4=""),"",IF(COUNTIFS(Reservas!$B$2:$B$501,$A10,Reservas!$C$2:$C$501,"&lt;="&amp;AE$4,Reservas!$D$2:$D$501,"&gt;"&amp;AE$4,Reservas!$L$2:$L$501,"&lt;&gt;Cancelada")&gt;1,"DOBLE",IF(COUNTIFS(Reservas!$B$2:$B$501,$A10,Reservas!$C$2:$C$501,"&lt;="&amp;AE$4,Reservas!$D$2:$D$501,"&gt;"&amp;AE$4,Reservas!$L$2:$L$501,"&lt;&gt;Cancelada")=1,INDEX(Reservas!$A$1:$A$501,SUMPRODUCT((Reservas!$B$2:$B$501=$A10)*(Reservas!$C$2:$C$501&lt;=AE$4)*(Reservas!$D$2:$D$501&gt;AE$4)*(Reservas!$L$2:$L$501&lt;&gt;"Cancelada")*ROW(Reservas!$B$2:$B$501))),"")))</f>
        <v/>
      </c>
      <c r="AF10" s="16">
        <f>IF(OR($A10="",AF$4=""),"",IF(COUNTIFS(Reservas!$B$2:$B$501,$A10,Reservas!$C$2:$C$501,"&lt;="&amp;AF$4,Reservas!$D$2:$D$501,"&gt;"&amp;AF$4,Reservas!$L$2:$L$501,"&lt;&gt;Cancelada")&gt;1,"DOBLE",IF(COUNTIFS(Reservas!$B$2:$B$501,$A10,Reservas!$C$2:$C$501,"&lt;="&amp;AF$4,Reservas!$D$2:$D$501,"&gt;"&amp;AF$4,Reservas!$L$2:$L$501,"&lt;&gt;Cancelada")=1,INDEX(Reservas!$A$1:$A$501,SUMPRODUCT((Reservas!$B$2:$B$501=$A10)*(Reservas!$C$2:$C$501&lt;=AF$4)*(Reservas!$D$2:$D$501&gt;AF$4)*(Reservas!$L$2:$L$501&lt;&gt;"Cancelada")*ROW(Reservas!$B$2:$B$501))),"")))</f>
        <v/>
      </c>
    </row>
    <row r="11">
      <c r="A11" s="15" t="n"/>
      <c r="B11" s="16">
        <f>IF(OR($A11="",B$4=""),"",IF(COUNTIFS(Reservas!$B$2:$B$501,$A11,Reservas!$C$2:$C$501,"&lt;="&amp;B$4,Reservas!$D$2:$D$501,"&gt;"&amp;B$4,Reservas!$L$2:$L$501,"&lt;&gt;Cancelada")&gt;1,"DOBLE",IF(COUNTIFS(Reservas!$B$2:$B$501,$A11,Reservas!$C$2:$C$501,"&lt;="&amp;B$4,Reservas!$D$2:$D$501,"&gt;"&amp;B$4,Reservas!$L$2:$L$501,"&lt;&gt;Cancelada")=1,INDEX(Reservas!$A$1:$A$501,SUMPRODUCT((Reservas!$B$2:$B$501=$A11)*(Reservas!$C$2:$C$501&lt;=B$4)*(Reservas!$D$2:$D$501&gt;B$4)*(Reservas!$L$2:$L$501&lt;&gt;"Cancelada")*ROW(Reservas!$B$2:$B$501))),"")))</f>
        <v/>
      </c>
      <c r="C11" s="16">
        <f>IF(OR($A11="",C$4=""),"",IF(COUNTIFS(Reservas!$B$2:$B$501,$A11,Reservas!$C$2:$C$501,"&lt;="&amp;C$4,Reservas!$D$2:$D$501,"&gt;"&amp;C$4,Reservas!$L$2:$L$501,"&lt;&gt;Cancelada")&gt;1,"DOBLE",IF(COUNTIFS(Reservas!$B$2:$B$501,$A11,Reservas!$C$2:$C$501,"&lt;="&amp;C$4,Reservas!$D$2:$D$501,"&gt;"&amp;C$4,Reservas!$L$2:$L$501,"&lt;&gt;Cancelada")=1,INDEX(Reservas!$A$1:$A$501,SUMPRODUCT((Reservas!$B$2:$B$501=$A11)*(Reservas!$C$2:$C$501&lt;=C$4)*(Reservas!$D$2:$D$501&gt;C$4)*(Reservas!$L$2:$L$501&lt;&gt;"Cancelada")*ROW(Reservas!$B$2:$B$501))),"")))</f>
        <v/>
      </c>
      <c r="D11" s="16">
        <f>IF(OR($A11="",D$4=""),"",IF(COUNTIFS(Reservas!$B$2:$B$501,$A11,Reservas!$C$2:$C$501,"&lt;="&amp;D$4,Reservas!$D$2:$D$501,"&gt;"&amp;D$4,Reservas!$L$2:$L$501,"&lt;&gt;Cancelada")&gt;1,"DOBLE",IF(COUNTIFS(Reservas!$B$2:$B$501,$A11,Reservas!$C$2:$C$501,"&lt;="&amp;D$4,Reservas!$D$2:$D$501,"&gt;"&amp;D$4,Reservas!$L$2:$L$501,"&lt;&gt;Cancelada")=1,INDEX(Reservas!$A$1:$A$501,SUMPRODUCT((Reservas!$B$2:$B$501=$A11)*(Reservas!$C$2:$C$501&lt;=D$4)*(Reservas!$D$2:$D$501&gt;D$4)*(Reservas!$L$2:$L$501&lt;&gt;"Cancelada")*ROW(Reservas!$B$2:$B$501))),"")))</f>
        <v/>
      </c>
      <c r="E11" s="16">
        <f>IF(OR($A11="",E$4=""),"",IF(COUNTIFS(Reservas!$B$2:$B$501,$A11,Reservas!$C$2:$C$501,"&lt;="&amp;E$4,Reservas!$D$2:$D$501,"&gt;"&amp;E$4,Reservas!$L$2:$L$501,"&lt;&gt;Cancelada")&gt;1,"DOBLE",IF(COUNTIFS(Reservas!$B$2:$B$501,$A11,Reservas!$C$2:$C$501,"&lt;="&amp;E$4,Reservas!$D$2:$D$501,"&gt;"&amp;E$4,Reservas!$L$2:$L$501,"&lt;&gt;Cancelada")=1,INDEX(Reservas!$A$1:$A$501,SUMPRODUCT((Reservas!$B$2:$B$501=$A11)*(Reservas!$C$2:$C$501&lt;=E$4)*(Reservas!$D$2:$D$501&gt;E$4)*(Reservas!$L$2:$L$501&lt;&gt;"Cancelada")*ROW(Reservas!$B$2:$B$501))),"")))</f>
        <v/>
      </c>
      <c r="F11" s="16">
        <f>IF(OR($A11="",F$4=""),"",IF(COUNTIFS(Reservas!$B$2:$B$501,$A11,Reservas!$C$2:$C$501,"&lt;="&amp;F$4,Reservas!$D$2:$D$501,"&gt;"&amp;F$4,Reservas!$L$2:$L$501,"&lt;&gt;Cancelada")&gt;1,"DOBLE",IF(COUNTIFS(Reservas!$B$2:$B$501,$A11,Reservas!$C$2:$C$501,"&lt;="&amp;F$4,Reservas!$D$2:$D$501,"&gt;"&amp;F$4,Reservas!$L$2:$L$501,"&lt;&gt;Cancelada")=1,INDEX(Reservas!$A$1:$A$501,SUMPRODUCT((Reservas!$B$2:$B$501=$A11)*(Reservas!$C$2:$C$501&lt;=F$4)*(Reservas!$D$2:$D$501&gt;F$4)*(Reservas!$L$2:$L$501&lt;&gt;"Cancelada")*ROW(Reservas!$B$2:$B$501))),"")))</f>
        <v/>
      </c>
      <c r="G11" s="16">
        <f>IF(OR($A11="",G$4=""),"",IF(COUNTIFS(Reservas!$B$2:$B$501,$A11,Reservas!$C$2:$C$501,"&lt;="&amp;G$4,Reservas!$D$2:$D$501,"&gt;"&amp;G$4,Reservas!$L$2:$L$501,"&lt;&gt;Cancelada")&gt;1,"DOBLE",IF(COUNTIFS(Reservas!$B$2:$B$501,$A11,Reservas!$C$2:$C$501,"&lt;="&amp;G$4,Reservas!$D$2:$D$501,"&gt;"&amp;G$4,Reservas!$L$2:$L$501,"&lt;&gt;Cancelada")=1,INDEX(Reservas!$A$1:$A$501,SUMPRODUCT((Reservas!$B$2:$B$501=$A11)*(Reservas!$C$2:$C$501&lt;=G$4)*(Reservas!$D$2:$D$501&gt;G$4)*(Reservas!$L$2:$L$501&lt;&gt;"Cancelada")*ROW(Reservas!$B$2:$B$501))),"")))</f>
        <v/>
      </c>
      <c r="H11" s="16">
        <f>IF(OR($A11="",H$4=""),"",IF(COUNTIFS(Reservas!$B$2:$B$501,$A11,Reservas!$C$2:$C$501,"&lt;="&amp;H$4,Reservas!$D$2:$D$501,"&gt;"&amp;H$4,Reservas!$L$2:$L$501,"&lt;&gt;Cancelada")&gt;1,"DOBLE",IF(COUNTIFS(Reservas!$B$2:$B$501,$A11,Reservas!$C$2:$C$501,"&lt;="&amp;H$4,Reservas!$D$2:$D$501,"&gt;"&amp;H$4,Reservas!$L$2:$L$501,"&lt;&gt;Cancelada")=1,INDEX(Reservas!$A$1:$A$501,SUMPRODUCT((Reservas!$B$2:$B$501=$A11)*(Reservas!$C$2:$C$501&lt;=H$4)*(Reservas!$D$2:$D$501&gt;H$4)*(Reservas!$L$2:$L$501&lt;&gt;"Cancelada")*ROW(Reservas!$B$2:$B$501))),"")))</f>
        <v/>
      </c>
      <c r="I11" s="16">
        <f>IF(OR($A11="",I$4=""),"",IF(COUNTIFS(Reservas!$B$2:$B$501,$A11,Reservas!$C$2:$C$501,"&lt;="&amp;I$4,Reservas!$D$2:$D$501,"&gt;"&amp;I$4,Reservas!$L$2:$L$501,"&lt;&gt;Cancelada")&gt;1,"DOBLE",IF(COUNTIFS(Reservas!$B$2:$B$501,$A11,Reservas!$C$2:$C$501,"&lt;="&amp;I$4,Reservas!$D$2:$D$501,"&gt;"&amp;I$4,Reservas!$L$2:$L$501,"&lt;&gt;Cancelada")=1,INDEX(Reservas!$A$1:$A$501,SUMPRODUCT((Reservas!$B$2:$B$501=$A11)*(Reservas!$C$2:$C$501&lt;=I$4)*(Reservas!$D$2:$D$501&gt;I$4)*(Reservas!$L$2:$L$501&lt;&gt;"Cancelada")*ROW(Reservas!$B$2:$B$501))),"")))</f>
        <v/>
      </c>
      <c r="J11" s="16">
        <f>IF(OR($A11="",J$4=""),"",IF(COUNTIFS(Reservas!$B$2:$B$501,$A11,Reservas!$C$2:$C$501,"&lt;="&amp;J$4,Reservas!$D$2:$D$501,"&gt;"&amp;J$4,Reservas!$L$2:$L$501,"&lt;&gt;Cancelada")&gt;1,"DOBLE",IF(COUNTIFS(Reservas!$B$2:$B$501,$A11,Reservas!$C$2:$C$501,"&lt;="&amp;J$4,Reservas!$D$2:$D$501,"&gt;"&amp;J$4,Reservas!$L$2:$L$501,"&lt;&gt;Cancelada")=1,INDEX(Reservas!$A$1:$A$501,SUMPRODUCT((Reservas!$B$2:$B$501=$A11)*(Reservas!$C$2:$C$501&lt;=J$4)*(Reservas!$D$2:$D$501&gt;J$4)*(Reservas!$L$2:$L$501&lt;&gt;"Cancelada")*ROW(Reservas!$B$2:$B$501))),"")))</f>
        <v/>
      </c>
      <c r="K11" s="16">
        <f>IF(OR($A11="",K$4=""),"",IF(COUNTIFS(Reservas!$B$2:$B$501,$A11,Reservas!$C$2:$C$501,"&lt;="&amp;K$4,Reservas!$D$2:$D$501,"&gt;"&amp;K$4,Reservas!$L$2:$L$501,"&lt;&gt;Cancelada")&gt;1,"DOBLE",IF(COUNTIFS(Reservas!$B$2:$B$501,$A11,Reservas!$C$2:$C$501,"&lt;="&amp;K$4,Reservas!$D$2:$D$501,"&gt;"&amp;K$4,Reservas!$L$2:$L$501,"&lt;&gt;Cancelada")=1,INDEX(Reservas!$A$1:$A$501,SUMPRODUCT((Reservas!$B$2:$B$501=$A11)*(Reservas!$C$2:$C$501&lt;=K$4)*(Reservas!$D$2:$D$501&gt;K$4)*(Reservas!$L$2:$L$501&lt;&gt;"Cancelada")*ROW(Reservas!$B$2:$B$501))),"")))</f>
        <v/>
      </c>
      <c r="L11" s="16">
        <f>IF(OR($A11="",L$4=""),"",IF(COUNTIFS(Reservas!$B$2:$B$501,$A11,Reservas!$C$2:$C$501,"&lt;="&amp;L$4,Reservas!$D$2:$D$501,"&gt;"&amp;L$4,Reservas!$L$2:$L$501,"&lt;&gt;Cancelada")&gt;1,"DOBLE",IF(COUNTIFS(Reservas!$B$2:$B$501,$A11,Reservas!$C$2:$C$501,"&lt;="&amp;L$4,Reservas!$D$2:$D$501,"&gt;"&amp;L$4,Reservas!$L$2:$L$501,"&lt;&gt;Cancelada")=1,INDEX(Reservas!$A$1:$A$501,SUMPRODUCT((Reservas!$B$2:$B$501=$A11)*(Reservas!$C$2:$C$501&lt;=L$4)*(Reservas!$D$2:$D$501&gt;L$4)*(Reservas!$L$2:$L$501&lt;&gt;"Cancelada")*ROW(Reservas!$B$2:$B$501))),"")))</f>
        <v/>
      </c>
      <c r="M11" s="16">
        <f>IF(OR($A11="",M$4=""),"",IF(COUNTIFS(Reservas!$B$2:$B$501,$A11,Reservas!$C$2:$C$501,"&lt;="&amp;M$4,Reservas!$D$2:$D$501,"&gt;"&amp;M$4,Reservas!$L$2:$L$501,"&lt;&gt;Cancelada")&gt;1,"DOBLE",IF(COUNTIFS(Reservas!$B$2:$B$501,$A11,Reservas!$C$2:$C$501,"&lt;="&amp;M$4,Reservas!$D$2:$D$501,"&gt;"&amp;M$4,Reservas!$L$2:$L$501,"&lt;&gt;Cancelada")=1,INDEX(Reservas!$A$1:$A$501,SUMPRODUCT((Reservas!$B$2:$B$501=$A11)*(Reservas!$C$2:$C$501&lt;=M$4)*(Reservas!$D$2:$D$501&gt;M$4)*(Reservas!$L$2:$L$501&lt;&gt;"Cancelada")*ROW(Reservas!$B$2:$B$501))),"")))</f>
        <v/>
      </c>
      <c r="N11" s="16">
        <f>IF(OR($A11="",N$4=""),"",IF(COUNTIFS(Reservas!$B$2:$B$501,$A11,Reservas!$C$2:$C$501,"&lt;="&amp;N$4,Reservas!$D$2:$D$501,"&gt;"&amp;N$4,Reservas!$L$2:$L$501,"&lt;&gt;Cancelada")&gt;1,"DOBLE",IF(COUNTIFS(Reservas!$B$2:$B$501,$A11,Reservas!$C$2:$C$501,"&lt;="&amp;N$4,Reservas!$D$2:$D$501,"&gt;"&amp;N$4,Reservas!$L$2:$L$501,"&lt;&gt;Cancelada")=1,INDEX(Reservas!$A$1:$A$501,SUMPRODUCT((Reservas!$B$2:$B$501=$A11)*(Reservas!$C$2:$C$501&lt;=N$4)*(Reservas!$D$2:$D$501&gt;N$4)*(Reservas!$L$2:$L$501&lt;&gt;"Cancelada")*ROW(Reservas!$B$2:$B$501))),"")))</f>
        <v/>
      </c>
      <c r="O11" s="16">
        <f>IF(OR($A11="",O$4=""),"",IF(COUNTIFS(Reservas!$B$2:$B$501,$A11,Reservas!$C$2:$C$501,"&lt;="&amp;O$4,Reservas!$D$2:$D$501,"&gt;"&amp;O$4,Reservas!$L$2:$L$501,"&lt;&gt;Cancelada")&gt;1,"DOBLE",IF(COUNTIFS(Reservas!$B$2:$B$501,$A11,Reservas!$C$2:$C$501,"&lt;="&amp;O$4,Reservas!$D$2:$D$501,"&gt;"&amp;O$4,Reservas!$L$2:$L$501,"&lt;&gt;Cancelada")=1,INDEX(Reservas!$A$1:$A$501,SUMPRODUCT((Reservas!$B$2:$B$501=$A11)*(Reservas!$C$2:$C$501&lt;=O$4)*(Reservas!$D$2:$D$501&gt;O$4)*(Reservas!$L$2:$L$501&lt;&gt;"Cancelada")*ROW(Reservas!$B$2:$B$501))),"")))</f>
        <v/>
      </c>
      <c r="P11" s="16">
        <f>IF(OR($A11="",P$4=""),"",IF(COUNTIFS(Reservas!$B$2:$B$501,$A11,Reservas!$C$2:$C$501,"&lt;="&amp;P$4,Reservas!$D$2:$D$501,"&gt;"&amp;P$4,Reservas!$L$2:$L$501,"&lt;&gt;Cancelada")&gt;1,"DOBLE",IF(COUNTIFS(Reservas!$B$2:$B$501,$A11,Reservas!$C$2:$C$501,"&lt;="&amp;P$4,Reservas!$D$2:$D$501,"&gt;"&amp;P$4,Reservas!$L$2:$L$501,"&lt;&gt;Cancelada")=1,INDEX(Reservas!$A$1:$A$501,SUMPRODUCT((Reservas!$B$2:$B$501=$A11)*(Reservas!$C$2:$C$501&lt;=P$4)*(Reservas!$D$2:$D$501&gt;P$4)*(Reservas!$L$2:$L$501&lt;&gt;"Cancelada")*ROW(Reservas!$B$2:$B$501))),"")))</f>
        <v/>
      </c>
      <c r="Q11" s="16">
        <f>IF(OR($A11="",Q$4=""),"",IF(COUNTIFS(Reservas!$B$2:$B$501,$A11,Reservas!$C$2:$C$501,"&lt;="&amp;Q$4,Reservas!$D$2:$D$501,"&gt;"&amp;Q$4,Reservas!$L$2:$L$501,"&lt;&gt;Cancelada")&gt;1,"DOBLE",IF(COUNTIFS(Reservas!$B$2:$B$501,$A11,Reservas!$C$2:$C$501,"&lt;="&amp;Q$4,Reservas!$D$2:$D$501,"&gt;"&amp;Q$4,Reservas!$L$2:$L$501,"&lt;&gt;Cancelada")=1,INDEX(Reservas!$A$1:$A$501,SUMPRODUCT((Reservas!$B$2:$B$501=$A11)*(Reservas!$C$2:$C$501&lt;=Q$4)*(Reservas!$D$2:$D$501&gt;Q$4)*(Reservas!$L$2:$L$501&lt;&gt;"Cancelada")*ROW(Reservas!$B$2:$B$501))),"")))</f>
        <v/>
      </c>
      <c r="R11" s="16">
        <f>IF(OR($A11="",R$4=""),"",IF(COUNTIFS(Reservas!$B$2:$B$501,$A11,Reservas!$C$2:$C$501,"&lt;="&amp;R$4,Reservas!$D$2:$D$501,"&gt;"&amp;R$4,Reservas!$L$2:$L$501,"&lt;&gt;Cancelada")&gt;1,"DOBLE",IF(COUNTIFS(Reservas!$B$2:$B$501,$A11,Reservas!$C$2:$C$501,"&lt;="&amp;R$4,Reservas!$D$2:$D$501,"&gt;"&amp;R$4,Reservas!$L$2:$L$501,"&lt;&gt;Cancelada")=1,INDEX(Reservas!$A$1:$A$501,SUMPRODUCT((Reservas!$B$2:$B$501=$A11)*(Reservas!$C$2:$C$501&lt;=R$4)*(Reservas!$D$2:$D$501&gt;R$4)*(Reservas!$L$2:$L$501&lt;&gt;"Cancelada")*ROW(Reservas!$B$2:$B$501))),"")))</f>
        <v/>
      </c>
      <c r="S11" s="16">
        <f>IF(OR($A11="",S$4=""),"",IF(COUNTIFS(Reservas!$B$2:$B$501,$A11,Reservas!$C$2:$C$501,"&lt;="&amp;S$4,Reservas!$D$2:$D$501,"&gt;"&amp;S$4,Reservas!$L$2:$L$501,"&lt;&gt;Cancelada")&gt;1,"DOBLE",IF(COUNTIFS(Reservas!$B$2:$B$501,$A11,Reservas!$C$2:$C$501,"&lt;="&amp;S$4,Reservas!$D$2:$D$501,"&gt;"&amp;S$4,Reservas!$L$2:$L$501,"&lt;&gt;Cancelada")=1,INDEX(Reservas!$A$1:$A$501,SUMPRODUCT((Reservas!$B$2:$B$501=$A11)*(Reservas!$C$2:$C$501&lt;=S$4)*(Reservas!$D$2:$D$501&gt;S$4)*(Reservas!$L$2:$L$501&lt;&gt;"Cancelada")*ROW(Reservas!$B$2:$B$501))),"")))</f>
        <v/>
      </c>
      <c r="T11" s="16">
        <f>IF(OR($A11="",T$4=""),"",IF(COUNTIFS(Reservas!$B$2:$B$501,$A11,Reservas!$C$2:$C$501,"&lt;="&amp;T$4,Reservas!$D$2:$D$501,"&gt;"&amp;T$4,Reservas!$L$2:$L$501,"&lt;&gt;Cancelada")&gt;1,"DOBLE",IF(COUNTIFS(Reservas!$B$2:$B$501,$A11,Reservas!$C$2:$C$501,"&lt;="&amp;T$4,Reservas!$D$2:$D$501,"&gt;"&amp;T$4,Reservas!$L$2:$L$501,"&lt;&gt;Cancelada")=1,INDEX(Reservas!$A$1:$A$501,SUMPRODUCT((Reservas!$B$2:$B$501=$A11)*(Reservas!$C$2:$C$501&lt;=T$4)*(Reservas!$D$2:$D$501&gt;T$4)*(Reservas!$L$2:$L$501&lt;&gt;"Cancelada")*ROW(Reservas!$B$2:$B$501))),"")))</f>
        <v/>
      </c>
      <c r="U11" s="16">
        <f>IF(OR($A11="",U$4=""),"",IF(COUNTIFS(Reservas!$B$2:$B$501,$A11,Reservas!$C$2:$C$501,"&lt;="&amp;U$4,Reservas!$D$2:$D$501,"&gt;"&amp;U$4,Reservas!$L$2:$L$501,"&lt;&gt;Cancelada")&gt;1,"DOBLE",IF(COUNTIFS(Reservas!$B$2:$B$501,$A11,Reservas!$C$2:$C$501,"&lt;="&amp;U$4,Reservas!$D$2:$D$501,"&gt;"&amp;U$4,Reservas!$L$2:$L$501,"&lt;&gt;Cancelada")=1,INDEX(Reservas!$A$1:$A$501,SUMPRODUCT((Reservas!$B$2:$B$501=$A11)*(Reservas!$C$2:$C$501&lt;=U$4)*(Reservas!$D$2:$D$501&gt;U$4)*(Reservas!$L$2:$L$501&lt;&gt;"Cancelada")*ROW(Reservas!$B$2:$B$501))),"")))</f>
        <v/>
      </c>
      <c r="V11" s="16">
        <f>IF(OR($A11="",V$4=""),"",IF(COUNTIFS(Reservas!$B$2:$B$501,$A11,Reservas!$C$2:$C$501,"&lt;="&amp;V$4,Reservas!$D$2:$D$501,"&gt;"&amp;V$4,Reservas!$L$2:$L$501,"&lt;&gt;Cancelada")&gt;1,"DOBLE",IF(COUNTIFS(Reservas!$B$2:$B$501,$A11,Reservas!$C$2:$C$501,"&lt;="&amp;V$4,Reservas!$D$2:$D$501,"&gt;"&amp;V$4,Reservas!$L$2:$L$501,"&lt;&gt;Cancelada")=1,INDEX(Reservas!$A$1:$A$501,SUMPRODUCT((Reservas!$B$2:$B$501=$A11)*(Reservas!$C$2:$C$501&lt;=V$4)*(Reservas!$D$2:$D$501&gt;V$4)*(Reservas!$L$2:$L$501&lt;&gt;"Cancelada")*ROW(Reservas!$B$2:$B$501))),"")))</f>
        <v/>
      </c>
      <c r="W11" s="16">
        <f>IF(OR($A11="",W$4=""),"",IF(COUNTIFS(Reservas!$B$2:$B$501,$A11,Reservas!$C$2:$C$501,"&lt;="&amp;W$4,Reservas!$D$2:$D$501,"&gt;"&amp;W$4,Reservas!$L$2:$L$501,"&lt;&gt;Cancelada")&gt;1,"DOBLE",IF(COUNTIFS(Reservas!$B$2:$B$501,$A11,Reservas!$C$2:$C$501,"&lt;="&amp;W$4,Reservas!$D$2:$D$501,"&gt;"&amp;W$4,Reservas!$L$2:$L$501,"&lt;&gt;Cancelada")=1,INDEX(Reservas!$A$1:$A$501,SUMPRODUCT((Reservas!$B$2:$B$501=$A11)*(Reservas!$C$2:$C$501&lt;=W$4)*(Reservas!$D$2:$D$501&gt;W$4)*(Reservas!$L$2:$L$501&lt;&gt;"Cancelada")*ROW(Reservas!$B$2:$B$501))),"")))</f>
        <v/>
      </c>
      <c r="X11" s="16">
        <f>IF(OR($A11="",X$4=""),"",IF(COUNTIFS(Reservas!$B$2:$B$501,$A11,Reservas!$C$2:$C$501,"&lt;="&amp;X$4,Reservas!$D$2:$D$501,"&gt;"&amp;X$4,Reservas!$L$2:$L$501,"&lt;&gt;Cancelada")&gt;1,"DOBLE",IF(COUNTIFS(Reservas!$B$2:$B$501,$A11,Reservas!$C$2:$C$501,"&lt;="&amp;X$4,Reservas!$D$2:$D$501,"&gt;"&amp;X$4,Reservas!$L$2:$L$501,"&lt;&gt;Cancelada")=1,INDEX(Reservas!$A$1:$A$501,SUMPRODUCT((Reservas!$B$2:$B$501=$A11)*(Reservas!$C$2:$C$501&lt;=X$4)*(Reservas!$D$2:$D$501&gt;X$4)*(Reservas!$L$2:$L$501&lt;&gt;"Cancelada")*ROW(Reservas!$B$2:$B$501))),"")))</f>
        <v/>
      </c>
      <c r="Y11" s="16">
        <f>IF(OR($A11="",Y$4=""),"",IF(COUNTIFS(Reservas!$B$2:$B$501,$A11,Reservas!$C$2:$C$501,"&lt;="&amp;Y$4,Reservas!$D$2:$D$501,"&gt;"&amp;Y$4,Reservas!$L$2:$L$501,"&lt;&gt;Cancelada")&gt;1,"DOBLE",IF(COUNTIFS(Reservas!$B$2:$B$501,$A11,Reservas!$C$2:$C$501,"&lt;="&amp;Y$4,Reservas!$D$2:$D$501,"&gt;"&amp;Y$4,Reservas!$L$2:$L$501,"&lt;&gt;Cancelada")=1,INDEX(Reservas!$A$1:$A$501,SUMPRODUCT((Reservas!$B$2:$B$501=$A11)*(Reservas!$C$2:$C$501&lt;=Y$4)*(Reservas!$D$2:$D$501&gt;Y$4)*(Reservas!$L$2:$L$501&lt;&gt;"Cancelada")*ROW(Reservas!$B$2:$B$501))),"")))</f>
        <v/>
      </c>
      <c r="Z11" s="16">
        <f>IF(OR($A11="",Z$4=""),"",IF(COUNTIFS(Reservas!$B$2:$B$501,$A11,Reservas!$C$2:$C$501,"&lt;="&amp;Z$4,Reservas!$D$2:$D$501,"&gt;"&amp;Z$4,Reservas!$L$2:$L$501,"&lt;&gt;Cancelada")&gt;1,"DOBLE",IF(COUNTIFS(Reservas!$B$2:$B$501,$A11,Reservas!$C$2:$C$501,"&lt;="&amp;Z$4,Reservas!$D$2:$D$501,"&gt;"&amp;Z$4,Reservas!$L$2:$L$501,"&lt;&gt;Cancelada")=1,INDEX(Reservas!$A$1:$A$501,SUMPRODUCT((Reservas!$B$2:$B$501=$A11)*(Reservas!$C$2:$C$501&lt;=Z$4)*(Reservas!$D$2:$D$501&gt;Z$4)*(Reservas!$L$2:$L$501&lt;&gt;"Cancelada")*ROW(Reservas!$B$2:$B$501))),"")))</f>
        <v/>
      </c>
      <c r="AA11" s="16">
        <f>IF(OR($A11="",AA$4=""),"",IF(COUNTIFS(Reservas!$B$2:$B$501,$A11,Reservas!$C$2:$C$501,"&lt;="&amp;AA$4,Reservas!$D$2:$D$501,"&gt;"&amp;AA$4,Reservas!$L$2:$L$501,"&lt;&gt;Cancelada")&gt;1,"DOBLE",IF(COUNTIFS(Reservas!$B$2:$B$501,$A11,Reservas!$C$2:$C$501,"&lt;="&amp;AA$4,Reservas!$D$2:$D$501,"&gt;"&amp;AA$4,Reservas!$L$2:$L$501,"&lt;&gt;Cancelada")=1,INDEX(Reservas!$A$1:$A$501,SUMPRODUCT((Reservas!$B$2:$B$501=$A11)*(Reservas!$C$2:$C$501&lt;=AA$4)*(Reservas!$D$2:$D$501&gt;AA$4)*(Reservas!$L$2:$L$501&lt;&gt;"Cancelada")*ROW(Reservas!$B$2:$B$501))),"")))</f>
        <v/>
      </c>
      <c r="AB11" s="16">
        <f>IF(OR($A11="",AB$4=""),"",IF(COUNTIFS(Reservas!$B$2:$B$501,$A11,Reservas!$C$2:$C$501,"&lt;="&amp;AB$4,Reservas!$D$2:$D$501,"&gt;"&amp;AB$4,Reservas!$L$2:$L$501,"&lt;&gt;Cancelada")&gt;1,"DOBLE",IF(COUNTIFS(Reservas!$B$2:$B$501,$A11,Reservas!$C$2:$C$501,"&lt;="&amp;AB$4,Reservas!$D$2:$D$501,"&gt;"&amp;AB$4,Reservas!$L$2:$L$501,"&lt;&gt;Cancelada")=1,INDEX(Reservas!$A$1:$A$501,SUMPRODUCT((Reservas!$B$2:$B$501=$A11)*(Reservas!$C$2:$C$501&lt;=AB$4)*(Reservas!$D$2:$D$501&gt;AB$4)*(Reservas!$L$2:$L$501&lt;&gt;"Cancelada")*ROW(Reservas!$B$2:$B$501))),"")))</f>
        <v/>
      </c>
      <c r="AC11" s="16">
        <f>IF(OR($A11="",AC$4=""),"",IF(COUNTIFS(Reservas!$B$2:$B$501,$A11,Reservas!$C$2:$C$501,"&lt;="&amp;AC$4,Reservas!$D$2:$D$501,"&gt;"&amp;AC$4,Reservas!$L$2:$L$501,"&lt;&gt;Cancelada")&gt;1,"DOBLE",IF(COUNTIFS(Reservas!$B$2:$B$501,$A11,Reservas!$C$2:$C$501,"&lt;="&amp;AC$4,Reservas!$D$2:$D$501,"&gt;"&amp;AC$4,Reservas!$L$2:$L$501,"&lt;&gt;Cancelada")=1,INDEX(Reservas!$A$1:$A$501,SUMPRODUCT((Reservas!$B$2:$B$501=$A11)*(Reservas!$C$2:$C$501&lt;=AC$4)*(Reservas!$D$2:$D$501&gt;AC$4)*(Reservas!$L$2:$L$501&lt;&gt;"Cancelada")*ROW(Reservas!$B$2:$B$501))),"")))</f>
        <v/>
      </c>
      <c r="AD11" s="16">
        <f>IF(OR($A11="",AD$4=""),"",IF(COUNTIFS(Reservas!$B$2:$B$501,$A11,Reservas!$C$2:$C$501,"&lt;="&amp;AD$4,Reservas!$D$2:$D$501,"&gt;"&amp;AD$4,Reservas!$L$2:$L$501,"&lt;&gt;Cancelada")&gt;1,"DOBLE",IF(COUNTIFS(Reservas!$B$2:$B$501,$A11,Reservas!$C$2:$C$501,"&lt;="&amp;AD$4,Reservas!$D$2:$D$501,"&gt;"&amp;AD$4,Reservas!$L$2:$L$501,"&lt;&gt;Cancelada")=1,INDEX(Reservas!$A$1:$A$501,SUMPRODUCT((Reservas!$B$2:$B$501=$A11)*(Reservas!$C$2:$C$501&lt;=AD$4)*(Reservas!$D$2:$D$501&gt;AD$4)*(Reservas!$L$2:$L$501&lt;&gt;"Cancelada")*ROW(Reservas!$B$2:$B$501))),"")))</f>
        <v/>
      </c>
      <c r="AE11" s="16">
        <f>IF(OR($A11="",AE$4=""),"",IF(COUNTIFS(Reservas!$B$2:$B$501,$A11,Reservas!$C$2:$C$501,"&lt;="&amp;AE$4,Reservas!$D$2:$D$501,"&gt;"&amp;AE$4,Reservas!$L$2:$L$501,"&lt;&gt;Cancelada")&gt;1,"DOBLE",IF(COUNTIFS(Reservas!$B$2:$B$501,$A11,Reservas!$C$2:$C$501,"&lt;="&amp;AE$4,Reservas!$D$2:$D$501,"&gt;"&amp;AE$4,Reservas!$L$2:$L$501,"&lt;&gt;Cancelada")=1,INDEX(Reservas!$A$1:$A$501,SUMPRODUCT((Reservas!$B$2:$B$501=$A11)*(Reservas!$C$2:$C$501&lt;=AE$4)*(Reservas!$D$2:$D$501&gt;AE$4)*(Reservas!$L$2:$L$501&lt;&gt;"Cancelada")*ROW(Reservas!$B$2:$B$501))),"")))</f>
        <v/>
      </c>
      <c r="AF11" s="16">
        <f>IF(OR($A11="",AF$4=""),"",IF(COUNTIFS(Reservas!$B$2:$B$501,$A11,Reservas!$C$2:$C$501,"&lt;="&amp;AF$4,Reservas!$D$2:$D$501,"&gt;"&amp;AF$4,Reservas!$L$2:$L$501,"&lt;&gt;Cancelada")&gt;1,"DOBLE",IF(COUNTIFS(Reservas!$B$2:$B$501,$A11,Reservas!$C$2:$C$501,"&lt;="&amp;AF$4,Reservas!$D$2:$D$501,"&gt;"&amp;AF$4,Reservas!$L$2:$L$501,"&lt;&gt;Cancelada")=1,INDEX(Reservas!$A$1:$A$501,SUMPRODUCT((Reservas!$B$2:$B$501=$A11)*(Reservas!$C$2:$C$501&lt;=AF$4)*(Reservas!$D$2:$D$501&gt;AF$4)*(Reservas!$L$2:$L$501&lt;&gt;"Cancelada")*ROW(Reservas!$B$2:$B$501))),"")))</f>
        <v/>
      </c>
    </row>
    <row r="12">
      <c r="A12" s="15" t="n"/>
      <c r="B12" s="16">
        <f>IF(OR($A12="",B$4=""),"",IF(COUNTIFS(Reservas!$B$2:$B$501,$A12,Reservas!$C$2:$C$501,"&lt;="&amp;B$4,Reservas!$D$2:$D$501,"&gt;"&amp;B$4,Reservas!$L$2:$L$501,"&lt;&gt;Cancelada")&gt;1,"DOBLE",IF(COUNTIFS(Reservas!$B$2:$B$501,$A12,Reservas!$C$2:$C$501,"&lt;="&amp;B$4,Reservas!$D$2:$D$501,"&gt;"&amp;B$4,Reservas!$L$2:$L$501,"&lt;&gt;Cancelada")=1,INDEX(Reservas!$A$1:$A$501,SUMPRODUCT((Reservas!$B$2:$B$501=$A12)*(Reservas!$C$2:$C$501&lt;=B$4)*(Reservas!$D$2:$D$501&gt;B$4)*(Reservas!$L$2:$L$501&lt;&gt;"Cancelada")*ROW(Reservas!$B$2:$B$501))),"")))</f>
        <v/>
      </c>
      <c r="C12" s="16">
        <f>IF(OR($A12="",C$4=""),"",IF(COUNTIFS(Reservas!$B$2:$B$501,$A12,Reservas!$C$2:$C$501,"&lt;="&amp;C$4,Reservas!$D$2:$D$501,"&gt;"&amp;C$4,Reservas!$L$2:$L$501,"&lt;&gt;Cancelada")&gt;1,"DOBLE",IF(COUNTIFS(Reservas!$B$2:$B$501,$A12,Reservas!$C$2:$C$501,"&lt;="&amp;C$4,Reservas!$D$2:$D$501,"&gt;"&amp;C$4,Reservas!$L$2:$L$501,"&lt;&gt;Cancelada")=1,INDEX(Reservas!$A$1:$A$501,SUMPRODUCT((Reservas!$B$2:$B$501=$A12)*(Reservas!$C$2:$C$501&lt;=C$4)*(Reservas!$D$2:$D$501&gt;C$4)*(Reservas!$L$2:$L$501&lt;&gt;"Cancelada")*ROW(Reservas!$B$2:$B$501))),"")))</f>
        <v/>
      </c>
      <c r="D12" s="16">
        <f>IF(OR($A12="",D$4=""),"",IF(COUNTIFS(Reservas!$B$2:$B$501,$A12,Reservas!$C$2:$C$501,"&lt;="&amp;D$4,Reservas!$D$2:$D$501,"&gt;"&amp;D$4,Reservas!$L$2:$L$501,"&lt;&gt;Cancelada")&gt;1,"DOBLE",IF(COUNTIFS(Reservas!$B$2:$B$501,$A12,Reservas!$C$2:$C$501,"&lt;="&amp;D$4,Reservas!$D$2:$D$501,"&gt;"&amp;D$4,Reservas!$L$2:$L$501,"&lt;&gt;Cancelada")=1,INDEX(Reservas!$A$1:$A$501,SUMPRODUCT((Reservas!$B$2:$B$501=$A12)*(Reservas!$C$2:$C$501&lt;=D$4)*(Reservas!$D$2:$D$501&gt;D$4)*(Reservas!$L$2:$L$501&lt;&gt;"Cancelada")*ROW(Reservas!$B$2:$B$501))),"")))</f>
        <v/>
      </c>
      <c r="E12" s="16">
        <f>IF(OR($A12="",E$4=""),"",IF(COUNTIFS(Reservas!$B$2:$B$501,$A12,Reservas!$C$2:$C$501,"&lt;="&amp;E$4,Reservas!$D$2:$D$501,"&gt;"&amp;E$4,Reservas!$L$2:$L$501,"&lt;&gt;Cancelada")&gt;1,"DOBLE",IF(COUNTIFS(Reservas!$B$2:$B$501,$A12,Reservas!$C$2:$C$501,"&lt;="&amp;E$4,Reservas!$D$2:$D$501,"&gt;"&amp;E$4,Reservas!$L$2:$L$501,"&lt;&gt;Cancelada")=1,INDEX(Reservas!$A$1:$A$501,SUMPRODUCT((Reservas!$B$2:$B$501=$A12)*(Reservas!$C$2:$C$501&lt;=E$4)*(Reservas!$D$2:$D$501&gt;E$4)*(Reservas!$L$2:$L$501&lt;&gt;"Cancelada")*ROW(Reservas!$B$2:$B$501))),"")))</f>
        <v/>
      </c>
      <c r="F12" s="16">
        <f>IF(OR($A12="",F$4=""),"",IF(COUNTIFS(Reservas!$B$2:$B$501,$A12,Reservas!$C$2:$C$501,"&lt;="&amp;F$4,Reservas!$D$2:$D$501,"&gt;"&amp;F$4,Reservas!$L$2:$L$501,"&lt;&gt;Cancelada")&gt;1,"DOBLE",IF(COUNTIFS(Reservas!$B$2:$B$501,$A12,Reservas!$C$2:$C$501,"&lt;="&amp;F$4,Reservas!$D$2:$D$501,"&gt;"&amp;F$4,Reservas!$L$2:$L$501,"&lt;&gt;Cancelada")=1,INDEX(Reservas!$A$1:$A$501,SUMPRODUCT((Reservas!$B$2:$B$501=$A12)*(Reservas!$C$2:$C$501&lt;=F$4)*(Reservas!$D$2:$D$501&gt;F$4)*(Reservas!$L$2:$L$501&lt;&gt;"Cancelada")*ROW(Reservas!$B$2:$B$501))),"")))</f>
        <v/>
      </c>
      <c r="G12" s="16">
        <f>IF(OR($A12="",G$4=""),"",IF(COUNTIFS(Reservas!$B$2:$B$501,$A12,Reservas!$C$2:$C$501,"&lt;="&amp;G$4,Reservas!$D$2:$D$501,"&gt;"&amp;G$4,Reservas!$L$2:$L$501,"&lt;&gt;Cancelada")&gt;1,"DOBLE",IF(COUNTIFS(Reservas!$B$2:$B$501,$A12,Reservas!$C$2:$C$501,"&lt;="&amp;G$4,Reservas!$D$2:$D$501,"&gt;"&amp;G$4,Reservas!$L$2:$L$501,"&lt;&gt;Cancelada")=1,INDEX(Reservas!$A$1:$A$501,SUMPRODUCT((Reservas!$B$2:$B$501=$A12)*(Reservas!$C$2:$C$501&lt;=G$4)*(Reservas!$D$2:$D$501&gt;G$4)*(Reservas!$L$2:$L$501&lt;&gt;"Cancelada")*ROW(Reservas!$B$2:$B$501))),"")))</f>
        <v/>
      </c>
      <c r="H12" s="16">
        <f>IF(OR($A12="",H$4=""),"",IF(COUNTIFS(Reservas!$B$2:$B$501,$A12,Reservas!$C$2:$C$501,"&lt;="&amp;H$4,Reservas!$D$2:$D$501,"&gt;"&amp;H$4,Reservas!$L$2:$L$501,"&lt;&gt;Cancelada")&gt;1,"DOBLE",IF(COUNTIFS(Reservas!$B$2:$B$501,$A12,Reservas!$C$2:$C$501,"&lt;="&amp;H$4,Reservas!$D$2:$D$501,"&gt;"&amp;H$4,Reservas!$L$2:$L$501,"&lt;&gt;Cancelada")=1,INDEX(Reservas!$A$1:$A$501,SUMPRODUCT((Reservas!$B$2:$B$501=$A12)*(Reservas!$C$2:$C$501&lt;=H$4)*(Reservas!$D$2:$D$501&gt;H$4)*(Reservas!$L$2:$L$501&lt;&gt;"Cancelada")*ROW(Reservas!$B$2:$B$501))),"")))</f>
        <v/>
      </c>
      <c r="I12" s="16">
        <f>IF(OR($A12="",I$4=""),"",IF(COUNTIFS(Reservas!$B$2:$B$501,$A12,Reservas!$C$2:$C$501,"&lt;="&amp;I$4,Reservas!$D$2:$D$501,"&gt;"&amp;I$4,Reservas!$L$2:$L$501,"&lt;&gt;Cancelada")&gt;1,"DOBLE",IF(COUNTIFS(Reservas!$B$2:$B$501,$A12,Reservas!$C$2:$C$501,"&lt;="&amp;I$4,Reservas!$D$2:$D$501,"&gt;"&amp;I$4,Reservas!$L$2:$L$501,"&lt;&gt;Cancelada")=1,INDEX(Reservas!$A$1:$A$501,SUMPRODUCT((Reservas!$B$2:$B$501=$A12)*(Reservas!$C$2:$C$501&lt;=I$4)*(Reservas!$D$2:$D$501&gt;I$4)*(Reservas!$L$2:$L$501&lt;&gt;"Cancelada")*ROW(Reservas!$B$2:$B$501))),"")))</f>
        <v/>
      </c>
      <c r="J12" s="16">
        <f>IF(OR($A12="",J$4=""),"",IF(COUNTIFS(Reservas!$B$2:$B$501,$A12,Reservas!$C$2:$C$501,"&lt;="&amp;J$4,Reservas!$D$2:$D$501,"&gt;"&amp;J$4,Reservas!$L$2:$L$501,"&lt;&gt;Cancelada")&gt;1,"DOBLE",IF(COUNTIFS(Reservas!$B$2:$B$501,$A12,Reservas!$C$2:$C$501,"&lt;="&amp;J$4,Reservas!$D$2:$D$501,"&gt;"&amp;J$4,Reservas!$L$2:$L$501,"&lt;&gt;Cancelada")=1,INDEX(Reservas!$A$1:$A$501,SUMPRODUCT((Reservas!$B$2:$B$501=$A12)*(Reservas!$C$2:$C$501&lt;=J$4)*(Reservas!$D$2:$D$501&gt;J$4)*(Reservas!$L$2:$L$501&lt;&gt;"Cancelada")*ROW(Reservas!$B$2:$B$501))),"")))</f>
        <v/>
      </c>
      <c r="K12" s="16">
        <f>IF(OR($A12="",K$4=""),"",IF(COUNTIFS(Reservas!$B$2:$B$501,$A12,Reservas!$C$2:$C$501,"&lt;="&amp;K$4,Reservas!$D$2:$D$501,"&gt;"&amp;K$4,Reservas!$L$2:$L$501,"&lt;&gt;Cancelada")&gt;1,"DOBLE",IF(COUNTIFS(Reservas!$B$2:$B$501,$A12,Reservas!$C$2:$C$501,"&lt;="&amp;K$4,Reservas!$D$2:$D$501,"&gt;"&amp;K$4,Reservas!$L$2:$L$501,"&lt;&gt;Cancelada")=1,INDEX(Reservas!$A$1:$A$501,SUMPRODUCT((Reservas!$B$2:$B$501=$A12)*(Reservas!$C$2:$C$501&lt;=K$4)*(Reservas!$D$2:$D$501&gt;K$4)*(Reservas!$L$2:$L$501&lt;&gt;"Cancelada")*ROW(Reservas!$B$2:$B$501))),"")))</f>
        <v/>
      </c>
      <c r="L12" s="16">
        <f>IF(OR($A12="",L$4=""),"",IF(COUNTIFS(Reservas!$B$2:$B$501,$A12,Reservas!$C$2:$C$501,"&lt;="&amp;L$4,Reservas!$D$2:$D$501,"&gt;"&amp;L$4,Reservas!$L$2:$L$501,"&lt;&gt;Cancelada")&gt;1,"DOBLE",IF(COUNTIFS(Reservas!$B$2:$B$501,$A12,Reservas!$C$2:$C$501,"&lt;="&amp;L$4,Reservas!$D$2:$D$501,"&gt;"&amp;L$4,Reservas!$L$2:$L$501,"&lt;&gt;Cancelada")=1,INDEX(Reservas!$A$1:$A$501,SUMPRODUCT((Reservas!$B$2:$B$501=$A12)*(Reservas!$C$2:$C$501&lt;=L$4)*(Reservas!$D$2:$D$501&gt;L$4)*(Reservas!$L$2:$L$501&lt;&gt;"Cancelada")*ROW(Reservas!$B$2:$B$501))),"")))</f>
        <v/>
      </c>
      <c r="M12" s="16">
        <f>IF(OR($A12="",M$4=""),"",IF(COUNTIFS(Reservas!$B$2:$B$501,$A12,Reservas!$C$2:$C$501,"&lt;="&amp;M$4,Reservas!$D$2:$D$501,"&gt;"&amp;M$4,Reservas!$L$2:$L$501,"&lt;&gt;Cancelada")&gt;1,"DOBLE",IF(COUNTIFS(Reservas!$B$2:$B$501,$A12,Reservas!$C$2:$C$501,"&lt;="&amp;M$4,Reservas!$D$2:$D$501,"&gt;"&amp;M$4,Reservas!$L$2:$L$501,"&lt;&gt;Cancelada")=1,INDEX(Reservas!$A$1:$A$501,SUMPRODUCT((Reservas!$B$2:$B$501=$A12)*(Reservas!$C$2:$C$501&lt;=M$4)*(Reservas!$D$2:$D$501&gt;M$4)*(Reservas!$L$2:$L$501&lt;&gt;"Cancelada")*ROW(Reservas!$B$2:$B$501))),"")))</f>
        <v/>
      </c>
      <c r="N12" s="16">
        <f>IF(OR($A12="",N$4=""),"",IF(COUNTIFS(Reservas!$B$2:$B$501,$A12,Reservas!$C$2:$C$501,"&lt;="&amp;N$4,Reservas!$D$2:$D$501,"&gt;"&amp;N$4,Reservas!$L$2:$L$501,"&lt;&gt;Cancelada")&gt;1,"DOBLE",IF(COUNTIFS(Reservas!$B$2:$B$501,$A12,Reservas!$C$2:$C$501,"&lt;="&amp;N$4,Reservas!$D$2:$D$501,"&gt;"&amp;N$4,Reservas!$L$2:$L$501,"&lt;&gt;Cancelada")=1,INDEX(Reservas!$A$1:$A$501,SUMPRODUCT((Reservas!$B$2:$B$501=$A12)*(Reservas!$C$2:$C$501&lt;=N$4)*(Reservas!$D$2:$D$501&gt;N$4)*(Reservas!$L$2:$L$501&lt;&gt;"Cancelada")*ROW(Reservas!$B$2:$B$501))),"")))</f>
        <v/>
      </c>
      <c r="O12" s="16">
        <f>IF(OR($A12="",O$4=""),"",IF(COUNTIFS(Reservas!$B$2:$B$501,$A12,Reservas!$C$2:$C$501,"&lt;="&amp;O$4,Reservas!$D$2:$D$501,"&gt;"&amp;O$4,Reservas!$L$2:$L$501,"&lt;&gt;Cancelada")&gt;1,"DOBLE",IF(COUNTIFS(Reservas!$B$2:$B$501,$A12,Reservas!$C$2:$C$501,"&lt;="&amp;O$4,Reservas!$D$2:$D$501,"&gt;"&amp;O$4,Reservas!$L$2:$L$501,"&lt;&gt;Cancelada")=1,INDEX(Reservas!$A$1:$A$501,SUMPRODUCT((Reservas!$B$2:$B$501=$A12)*(Reservas!$C$2:$C$501&lt;=O$4)*(Reservas!$D$2:$D$501&gt;O$4)*(Reservas!$L$2:$L$501&lt;&gt;"Cancelada")*ROW(Reservas!$B$2:$B$501))),"")))</f>
        <v/>
      </c>
      <c r="P12" s="16">
        <f>IF(OR($A12="",P$4=""),"",IF(COUNTIFS(Reservas!$B$2:$B$501,$A12,Reservas!$C$2:$C$501,"&lt;="&amp;P$4,Reservas!$D$2:$D$501,"&gt;"&amp;P$4,Reservas!$L$2:$L$501,"&lt;&gt;Cancelada")&gt;1,"DOBLE",IF(COUNTIFS(Reservas!$B$2:$B$501,$A12,Reservas!$C$2:$C$501,"&lt;="&amp;P$4,Reservas!$D$2:$D$501,"&gt;"&amp;P$4,Reservas!$L$2:$L$501,"&lt;&gt;Cancelada")=1,INDEX(Reservas!$A$1:$A$501,SUMPRODUCT((Reservas!$B$2:$B$501=$A12)*(Reservas!$C$2:$C$501&lt;=P$4)*(Reservas!$D$2:$D$501&gt;P$4)*(Reservas!$L$2:$L$501&lt;&gt;"Cancelada")*ROW(Reservas!$B$2:$B$501))),"")))</f>
        <v/>
      </c>
      <c r="Q12" s="16">
        <f>IF(OR($A12="",Q$4=""),"",IF(COUNTIFS(Reservas!$B$2:$B$501,$A12,Reservas!$C$2:$C$501,"&lt;="&amp;Q$4,Reservas!$D$2:$D$501,"&gt;"&amp;Q$4,Reservas!$L$2:$L$501,"&lt;&gt;Cancelada")&gt;1,"DOBLE",IF(COUNTIFS(Reservas!$B$2:$B$501,$A12,Reservas!$C$2:$C$501,"&lt;="&amp;Q$4,Reservas!$D$2:$D$501,"&gt;"&amp;Q$4,Reservas!$L$2:$L$501,"&lt;&gt;Cancelada")=1,INDEX(Reservas!$A$1:$A$501,SUMPRODUCT((Reservas!$B$2:$B$501=$A12)*(Reservas!$C$2:$C$501&lt;=Q$4)*(Reservas!$D$2:$D$501&gt;Q$4)*(Reservas!$L$2:$L$501&lt;&gt;"Cancelada")*ROW(Reservas!$B$2:$B$501))),"")))</f>
        <v/>
      </c>
      <c r="R12" s="16">
        <f>IF(OR($A12="",R$4=""),"",IF(COUNTIFS(Reservas!$B$2:$B$501,$A12,Reservas!$C$2:$C$501,"&lt;="&amp;R$4,Reservas!$D$2:$D$501,"&gt;"&amp;R$4,Reservas!$L$2:$L$501,"&lt;&gt;Cancelada")&gt;1,"DOBLE",IF(COUNTIFS(Reservas!$B$2:$B$501,$A12,Reservas!$C$2:$C$501,"&lt;="&amp;R$4,Reservas!$D$2:$D$501,"&gt;"&amp;R$4,Reservas!$L$2:$L$501,"&lt;&gt;Cancelada")=1,INDEX(Reservas!$A$1:$A$501,SUMPRODUCT((Reservas!$B$2:$B$501=$A12)*(Reservas!$C$2:$C$501&lt;=R$4)*(Reservas!$D$2:$D$501&gt;R$4)*(Reservas!$L$2:$L$501&lt;&gt;"Cancelada")*ROW(Reservas!$B$2:$B$501))),"")))</f>
        <v/>
      </c>
      <c r="S12" s="16">
        <f>IF(OR($A12="",S$4=""),"",IF(COUNTIFS(Reservas!$B$2:$B$501,$A12,Reservas!$C$2:$C$501,"&lt;="&amp;S$4,Reservas!$D$2:$D$501,"&gt;"&amp;S$4,Reservas!$L$2:$L$501,"&lt;&gt;Cancelada")&gt;1,"DOBLE",IF(COUNTIFS(Reservas!$B$2:$B$501,$A12,Reservas!$C$2:$C$501,"&lt;="&amp;S$4,Reservas!$D$2:$D$501,"&gt;"&amp;S$4,Reservas!$L$2:$L$501,"&lt;&gt;Cancelada")=1,INDEX(Reservas!$A$1:$A$501,SUMPRODUCT((Reservas!$B$2:$B$501=$A12)*(Reservas!$C$2:$C$501&lt;=S$4)*(Reservas!$D$2:$D$501&gt;S$4)*(Reservas!$L$2:$L$501&lt;&gt;"Cancelada")*ROW(Reservas!$B$2:$B$501))),"")))</f>
        <v/>
      </c>
      <c r="T12" s="16">
        <f>IF(OR($A12="",T$4=""),"",IF(COUNTIFS(Reservas!$B$2:$B$501,$A12,Reservas!$C$2:$C$501,"&lt;="&amp;T$4,Reservas!$D$2:$D$501,"&gt;"&amp;T$4,Reservas!$L$2:$L$501,"&lt;&gt;Cancelada")&gt;1,"DOBLE",IF(COUNTIFS(Reservas!$B$2:$B$501,$A12,Reservas!$C$2:$C$501,"&lt;="&amp;T$4,Reservas!$D$2:$D$501,"&gt;"&amp;T$4,Reservas!$L$2:$L$501,"&lt;&gt;Cancelada")=1,INDEX(Reservas!$A$1:$A$501,SUMPRODUCT((Reservas!$B$2:$B$501=$A12)*(Reservas!$C$2:$C$501&lt;=T$4)*(Reservas!$D$2:$D$501&gt;T$4)*(Reservas!$L$2:$L$501&lt;&gt;"Cancelada")*ROW(Reservas!$B$2:$B$501))),"")))</f>
        <v/>
      </c>
      <c r="U12" s="16">
        <f>IF(OR($A12="",U$4=""),"",IF(COUNTIFS(Reservas!$B$2:$B$501,$A12,Reservas!$C$2:$C$501,"&lt;="&amp;U$4,Reservas!$D$2:$D$501,"&gt;"&amp;U$4,Reservas!$L$2:$L$501,"&lt;&gt;Cancelada")&gt;1,"DOBLE",IF(COUNTIFS(Reservas!$B$2:$B$501,$A12,Reservas!$C$2:$C$501,"&lt;="&amp;U$4,Reservas!$D$2:$D$501,"&gt;"&amp;U$4,Reservas!$L$2:$L$501,"&lt;&gt;Cancelada")=1,INDEX(Reservas!$A$1:$A$501,SUMPRODUCT((Reservas!$B$2:$B$501=$A12)*(Reservas!$C$2:$C$501&lt;=U$4)*(Reservas!$D$2:$D$501&gt;U$4)*(Reservas!$L$2:$L$501&lt;&gt;"Cancelada")*ROW(Reservas!$B$2:$B$501))),"")))</f>
        <v/>
      </c>
      <c r="V12" s="16">
        <f>IF(OR($A12="",V$4=""),"",IF(COUNTIFS(Reservas!$B$2:$B$501,$A12,Reservas!$C$2:$C$501,"&lt;="&amp;V$4,Reservas!$D$2:$D$501,"&gt;"&amp;V$4,Reservas!$L$2:$L$501,"&lt;&gt;Cancelada")&gt;1,"DOBLE",IF(COUNTIFS(Reservas!$B$2:$B$501,$A12,Reservas!$C$2:$C$501,"&lt;="&amp;V$4,Reservas!$D$2:$D$501,"&gt;"&amp;V$4,Reservas!$L$2:$L$501,"&lt;&gt;Cancelada")=1,INDEX(Reservas!$A$1:$A$501,SUMPRODUCT((Reservas!$B$2:$B$501=$A12)*(Reservas!$C$2:$C$501&lt;=V$4)*(Reservas!$D$2:$D$501&gt;V$4)*(Reservas!$L$2:$L$501&lt;&gt;"Cancelada")*ROW(Reservas!$B$2:$B$501))),"")))</f>
        <v/>
      </c>
      <c r="W12" s="16">
        <f>IF(OR($A12="",W$4=""),"",IF(COUNTIFS(Reservas!$B$2:$B$501,$A12,Reservas!$C$2:$C$501,"&lt;="&amp;W$4,Reservas!$D$2:$D$501,"&gt;"&amp;W$4,Reservas!$L$2:$L$501,"&lt;&gt;Cancelada")&gt;1,"DOBLE",IF(COUNTIFS(Reservas!$B$2:$B$501,$A12,Reservas!$C$2:$C$501,"&lt;="&amp;W$4,Reservas!$D$2:$D$501,"&gt;"&amp;W$4,Reservas!$L$2:$L$501,"&lt;&gt;Cancelada")=1,INDEX(Reservas!$A$1:$A$501,SUMPRODUCT((Reservas!$B$2:$B$501=$A12)*(Reservas!$C$2:$C$501&lt;=W$4)*(Reservas!$D$2:$D$501&gt;W$4)*(Reservas!$L$2:$L$501&lt;&gt;"Cancelada")*ROW(Reservas!$B$2:$B$501))),"")))</f>
        <v/>
      </c>
      <c r="X12" s="16">
        <f>IF(OR($A12="",X$4=""),"",IF(COUNTIFS(Reservas!$B$2:$B$501,$A12,Reservas!$C$2:$C$501,"&lt;="&amp;X$4,Reservas!$D$2:$D$501,"&gt;"&amp;X$4,Reservas!$L$2:$L$501,"&lt;&gt;Cancelada")&gt;1,"DOBLE",IF(COUNTIFS(Reservas!$B$2:$B$501,$A12,Reservas!$C$2:$C$501,"&lt;="&amp;X$4,Reservas!$D$2:$D$501,"&gt;"&amp;X$4,Reservas!$L$2:$L$501,"&lt;&gt;Cancelada")=1,INDEX(Reservas!$A$1:$A$501,SUMPRODUCT((Reservas!$B$2:$B$501=$A12)*(Reservas!$C$2:$C$501&lt;=X$4)*(Reservas!$D$2:$D$501&gt;X$4)*(Reservas!$L$2:$L$501&lt;&gt;"Cancelada")*ROW(Reservas!$B$2:$B$501))),"")))</f>
        <v/>
      </c>
      <c r="Y12" s="16">
        <f>IF(OR($A12="",Y$4=""),"",IF(COUNTIFS(Reservas!$B$2:$B$501,$A12,Reservas!$C$2:$C$501,"&lt;="&amp;Y$4,Reservas!$D$2:$D$501,"&gt;"&amp;Y$4,Reservas!$L$2:$L$501,"&lt;&gt;Cancelada")&gt;1,"DOBLE",IF(COUNTIFS(Reservas!$B$2:$B$501,$A12,Reservas!$C$2:$C$501,"&lt;="&amp;Y$4,Reservas!$D$2:$D$501,"&gt;"&amp;Y$4,Reservas!$L$2:$L$501,"&lt;&gt;Cancelada")=1,INDEX(Reservas!$A$1:$A$501,SUMPRODUCT((Reservas!$B$2:$B$501=$A12)*(Reservas!$C$2:$C$501&lt;=Y$4)*(Reservas!$D$2:$D$501&gt;Y$4)*(Reservas!$L$2:$L$501&lt;&gt;"Cancelada")*ROW(Reservas!$B$2:$B$501))),"")))</f>
        <v/>
      </c>
      <c r="Z12" s="16">
        <f>IF(OR($A12="",Z$4=""),"",IF(COUNTIFS(Reservas!$B$2:$B$501,$A12,Reservas!$C$2:$C$501,"&lt;="&amp;Z$4,Reservas!$D$2:$D$501,"&gt;"&amp;Z$4,Reservas!$L$2:$L$501,"&lt;&gt;Cancelada")&gt;1,"DOBLE",IF(COUNTIFS(Reservas!$B$2:$B$501,$A12,Reservas!$C$2:$C$501,"&lt;="&amp;Z$4,Reservas!$D$2:$D$501,"&gt;"&amp;Z$4,Reservas!$L$2:$L$501,"&lt;&gt;Cancelada")=1,INDEX(Reservas!$A$1:$A$501,SUMPRODUCT((Reservas!$B$2:$B$501=$A12)*(Reservas!$C$2:$C$501&lt;=Z$4)*(Reservas!$D$2:$D$501&gt;Z$4)*(Reservas!$L$2:$L$501&lt;&gt;"Cancelada")*ROW(Reservas!$B$2:$B$501))),"")))</f>
        <v/>
      </c>
      <c r="AA12" s="16">
        <f>IF(OR($A12="",AA$4=""),"",IF(COUNTIFS(Reservas!$B$2:$B$501,$A12,Reservas!$C$2:$C$501,"&lt;="&amp;AA$4,Reservas!$D$2:$D$501,"&gt;"&amp;AA$4,Reservas!$L$2:$L$501,"&lt;&gt;Cancelada")&gt;1,"DOBLE",IF(COUNTIFS(Reservas!$B$2:$B$501,$A12,Reservas!$C$2:$C$501,"&lt;="&amp;AA$4,Reservas!$D$2:$D$501,"&gt;"&amp;AA$4,Reservas!$L$2:$L$501,"&lt;&gt;Cancelada")=1,INDEX(Reservas!$A$1:$A$501,SUMPRODUCT((Reservas!$B$2:$B$501=$A12)*(Reservas!$C$2:$C$501&lt;=AA$4)*(Reservas!$D$2:$D$501&gt;AA$4)*(Reservas!$L$2:$L$501&lt;&gt;"Cancelada")*ROW(Reservas!$B$2:$B$501))),"")))</f>
        <v/>
      </c>
      <c r="AB12" s="16">
        <f>IF(OR($A12="",AB$4=""),"",IF(COUNTIFS(Reservas!$B$2:$B$501,$A12,Reservas!$C$2:$C$501,"&lt;="&amp;AB$4,Reservas!$D$2:$D$501,"&gt;"&amp;AB$4,Reservas!$L$2:$L$501,"&lt;&gt;Cancelada")&gt;1,"DOBLE",IF(COUNTIFS(Reservas!$B$2:$B$501,$A12,Reservas!$C$2:$C$501,"&lt;="&amp;AB$4,Reservas!$D$2:$D$501,"&gt;"&amp;AB$4,Reservas!$L$2:$L$501,"&lt;&gt;Cancelada")=1,INDEX(Reservas!$A$1:$A$501,SUMPRODUCT((Reservas!$B$2:$B$501=$A12)*(Reservas!$C$2:$C$501&lt;=AB$4)*(Reservas!$D$2:$D$501&gt;AB$4)*(Reservas!$L$2:$L$501&lt;&gt;"Cancelada")*ROW(Reservas!$B$2:$B$501))),"")))</f>
        <v/>
      </c>
      <c r="AC12" s="16">
        <f>IF(OR($A12="",AC$4=""),"",IF(COUNTIFS(Reservas!$B$2:$B$501,$A12,Reservas!$C$2:$C$501,"&lt;="&amp;AC$4,Reservas!$D$2:$D$501,"&gt;"&amp;AC$4,Reservas!$L$2:$L$501,"&lt;&gt;Cancelada")&gt;1,"DOBLE",IF(COUNTIFS(Reservas!$B$2:$B$501,$A12,Reservas!$C$2:$C$501,"&lt;="&amp;AC$4,Reservas!$D$2:$D$501,"&gt;"&amp;AC$4,Reservas!$L$2:$L$501,"&lt;&gt;Cancelada")=1,INDEX(Reservas!$A$1:$A$501,SUMPRODUCT((Reservas!$B$2:$B$501=$A12)*(Reservas!$C$2:$C$501&lt;=AC$4)*(Reservas!$D$2:$D$501&gt;AC$4)*(Reservas!$L$2:$L$501&lt;&gt;"Cancelada")*ROW(Reservas!$B$2:$B$501))),"")))</f>
        <v/>
      </c>
      <c r="AD12" s="16">
        <f>IF(OR($A12="",AD$4=""),"",IF(COUNTIFS(Reservas!$B$2:$B$501,$A12,Reservas!$C$2:$C$501,"&lt;="&amp;AD$4,Reservas!$D$2:$D$501,"&gt;"&amp;AD$4,Reservas!$L$2:$L$501,"&lt;&gt;Cancelada")&gt;1,"DOBLE",IF(COUNTIFS(Reservas!$B$2:$B$501,$A12,Reservas!$C$2:$C$501,"&lt;="&amp;AD$4,Reservas!$D$2:$D$501,"&gt;"&amp;AD$4,Reservas!$L$2:$L$501,"&lt;&gt;Cancelada")=1,INDEX(Reservas!$A$1:$A$501,SUMPRODUCT((Reservas!$B$2:$B$501=$A12)*(Reservas!$C$2:$C$501&lt;=AD$4)*(Reservas!$D$2:$D$501&gt;AD$4)*(Reservas!$L$2:$L$501&lt;&gt;"Cancelada")*ROW(Reservas!$B$2:$B$501))),"")))</f>
        <v/>
      </c>
      <c r="AE12" s="16">
        <f>IF(OR($A12="",AE$4=""),"",IF(COUNTIFS(Reservas!$B$2:$B$501,$A12,Reservas!$C$2:$C$501,"&lt;="&amp;AE$4,Reservas!$D$2:$D$501,"&gt;"&amp;AE$4,Reservas!$L$2:$L$501,"&lt;&gt;Cancelada")&gt;1,"DOBLE",IF(COUNTIFS(Reservas!$B$2:$B$501,$A12,Reservas!$C$2:$C$501,"&lt;="&amp;AE$4,Reservas!$D$2:$D$501,"&gt;"&amp;AE$4,Reservas!$L$2:$L$501,"&lt;&gt;Cancelada")=1,INDEX(Reservas!$A$1:$A$501,SUMPRODUCT((Reservas!$B$2:$B$501=$A12)*(Reservas!$C$2:$C$501&lt;=AE$4)*(Reservas!$D$2:$D$501&gt;AE$4)*(Reservas!$L$2:$L$501&lt;&gt;"Cancelada")*ROW(Reservas!$B$2:$B$501))),"")))</f>
        <v/>
      </c>
      <c r="AF12" s="16">
        <f>IF(OR($A12="",AF$4=""),"",IF(COUNTIFS(Reservas!$B$2:$B$501,$A12,Reservas!$C$2:$C$501,"&lt;="&amp;AF$4,Reservas!$D$2:$D$501,"&gt;"&amp;AF$4,Reservas!$L$2:$L$501,"&lt;&gt;Cancelada")&gt;1,"DOBLE",IF(COUNTIFS(Reservas!$B$2:$B$501,$A12,Reservas!$C$2:$C$501,"&lt;="&amp;AF$4,Reservas!$D$2:$D$501,"&gt;"&amp;AF$4,Reservas!$L$2:$L$501,"&lt;&gt;Cancelada")=1,INDEX(Reservas!$A$1:$A$501,SUMPRODUCT((Reservas!$B$2:$B$501=$A12)*(Reservas!$C$2:$C$501&lt;=AF$4)*(Reservas!$D$2:$D$501&gt;AF$4)*(Reservas!$L$2:$L$501&lt;&gt;"Cancelada")*ROW(Reservas!$B$2:$B$501))),"")))</f>
        <v/>
      </c>
    </row>
    <row r="13">
      <c r="A13" s="15" t="n"/>
      <c r="B13" s="16">
        <f>IF(OR($A13="",B$4=""),"",IF(COUNTIFS(Reservas!$B$2:$B$501,$A13,Reservas!$C$2:$C$501,"&lt;="&amp;B$4,Reservas!$D$2:$D$501,"&gt;"&amp;B$4,Reservas!$L$2:$L$501,"&lt;&gt;Cancelada")&gt;1,"DOBLE",IF(COUNTIFS(Reservas!$B$2:$B$501,$A13,Reservas!$C$2:$C$501,"&lt;="&amp;B$4,Reservas!$D$2:$D$501,"&gt;"&amp;B$4,Reservas!$L$2:$L$501,"&lt;&gt;Cancelada")=1,INDEX(Reservas!$A$1:$A$501,SUMPRODUCT((Reservas!$B$2:$B$501=$A13)*(Reservas!$C$2:$C$501&lt;=B$4)*(Reservas!$D$2:$D$501&gt;B$4)*(Reservas!$L$2:$L$501&lt;&gt;"Cancelada")*ROW(Reservas!$B$2:$B$501))),"")))</f>
        <v/>
      </c>
      <c r="C13" s="16">
        <f>IF(OR($A13="",C$4=""),"",IF(COUNTIFS(Reservas!$B$2:$B$501,$A13,Reservas!$C$2:$C$501,"&lt;="&amp;C$4,Reservas!$D$2:$D$501,"&gt;"&amp;C$4,Reservas!$L$2:$L$501,"&lt;&gt;Cancelada")&gt;1,"DOBLE",IF(COUNTIFS(Reservas!$B$2:$B$501,$A13,Reservas!$C$2:$C$501,"&lt;="&amp;C$4,Reservas!$D$2:$D$501,"&gt;"&amp;C$4,Reservas!$L$2:$L$501,"&lt;&gt;Cancelada")=1,INDEX(Reservas!$A$1:$A$501,SUMPRODUCT((Reservas!$B$2:$B$501=$A13)*(Reservas!$C$2:$C$501&lt;=C$4)*(Reservas!$D$2:$D$501&gt;C$4)*(Reservas!$L$2:$L$501&lt;&gt;"Cancelada")*ROW(Reservas!$B$2:$B$501))),"")))</f>
        <v/>
      </c>
      <c r="D13" s="16">
        <f>IF(OR($A13="",D$4=""),"",IF(COUNTIFS(Reservas!$B$2:$B$501,$A13,Reservas!$C$2:$C$501,"&lt;="&amp;D$4,Reservas!$D$2:$D$501,"&gt;"&amp;D$4,Reservas!$L$2:$L$501,"&lt;&gt;Cancelada")&gt;1,"DOBLE",IF(COUNTIFS(Reservas!$B$2:$B$501,$A13,Reservas!$C$2:$C$501,"&lt;="&amp;D$4,Reservas!$D$2:$D$501,"&gt;"&amp;D$4,Reservas!$L$2:$L$501,"&lt;&gt;Cancelada")=1,INDEX(Reservas!$A$1:$A$501,SUMPRODUCT((Reservas!$B$2:$B$501=$A13)*(Reservas!$C$2:$C$501&lt;=D$4)*(Reservas!$D$2:$D$501&gt;D$4)*(Reservas!$L$2:$L$501&lt;&gt;"Cancelada")*ROW(Reservas!$B$2:$B$501))),"")))</f>
        <v/>
      </c>
      <c r="E13" s="16">
        <f>IF(OR($A13="",E$4=""),"",IF(COUNTIFS(Reservas!$B$2:$B$501,$A13,Reservas!$C$2:$C$501,"&lt;="&amp;E$4,Reservas!$D$2:$D$501,"&gt;"&amp;E$4,Reservas!$L$2:$L$501,"&lt;&gt;Cancelada")&gt;1,"DOBLE",IF(COUNTIFS(Reservas!$B$2:$B$501,$A13,Reservas!$C$2:$C$501,"&lt;="&amp;E$4,Reservas!$D$2:$D$501,"&gt;"&amp;E$4,Reservas!$L$2:$L$501,"&lt;&gt;Cancelada")=1,INDEX(Reservas!$A$1:$A$501,SUMPRODUCT((Reservas!$B$2:$B$501=$A13)*(Reservas!$C$2:$C$501&lt;=E$4)*(Reservas!$D$2:$D$501&gt;E$4)*(Reservas!$L$2:$L$501&lt;&gt;"Cancelada")*ROW(Reservas!$B$2:$B$501))),"")))</f>
        <v/>
      </c>
      <c r="F13" s="16">
        <f>IF(OR($A13="",F$4=""),"",IF(COUNTIFS(Reservas!$B$2:$B$501,$A13,Reservas!$C$2:$C$501,"&lt;="&amp;F$4,Reservas!$D$2:$D$501,"&gt;"&amp;F$4,Reservas!$L$2:$L$501,"&lt;&gt;Cancelada")&gt;1,"DOBLE",IF(COUNTIFS(Reservas!$B$2:$B$501,$A13,Reservas!$C$2:$C$501,"&lt;="&amp;F$4,Reservas!$D$2:$D$501,"&gt;"&amp;F$4,Reservas!$L$2:$L$501,"&lt;&gt;Cancelada")=1,INDEX(Reservas!$A$1:$A$501,SUMPRODUCT((Reservas!$B$2:$B$501=$A13)*(Reservas!$C$2:$C$501&lt;=F$4)*(Reservas!$D$2:$D$501&gt;F$4)*(Reservas!$L$2:$L$501&lt;&gt;"Cancelada")*ROW(Reservas!$B$2:$B$501))),"")))</f>
        <v/>
      </c>
      <c r="G13" s="16">
        <f>IF(OR($A13="",G$4=""),"",IF(COUNTIFS(Reservas!$B$2:$B$501,$A13,Reservas!$C$2:$C$501,"&lt;="&amp;G$4,Reservas!$D$2:$D$501,"&gt;"&amp;G$4,Reservas!$L$2:$L$501,"&lt;&gt;Cancelada")&gt;1,"DOBLE",IF(COUNTIFS(Reservas!$B$2:$B$501,$A13,Reservas!$C$2:$C$501,"&lt;="&amp;G$4,Reservas!$D$2:$D$501,"&gt;"&amp;G$4,Reservas!$L$2:$L$501,"&lt;&gt;Cancelada")=1,INDEX(Reservas!$A$1:$A$501,SUMPRODUCT((Reservas!$B$2:$B$501=$A13)*(Reservas!$C$2:$C$501&lt;=G$4)*(Reservas!$D$2:$D$501&gt;G$4)*(Reservas!$L$2:$L$501&lt;&gt;"Cancelada")*ROW(Reservas!$B$2:$B$501))),"")))</f>
        <v/>
      </c>
      <c r="H13" s="16">
        <f>IF(OR($A13="",H$4=""),"",IF(COUNTIFS(Reservas!$B$2:$B$501,$A13,Reservas!$C$2:$C$501,"&lt;="&amp;H$4,Reservas!$D$2:$D$501,"&gt;"&amp;H$4,Reservas!$L$2:$L$501,"&lt;&gt;Cancelada")&gt;1,"DOBLE",IF(COUNTIFS(Reservas!$B$2:$B$501,$A13,Reservas!$C$2:$C$501,"&lt;="&amp;H$4,Reservas!$D$2:$D$501,"&gt;"&amp;H$4,Reservas!$L$2:$L$501,"&lt;&gt;Cancelada")=1,INDEX(Reservas!$A$1:$A$501,SUMPRODUCT((Reservas!$B$2:$B$501=$A13)*(Reservas!$C$2:$C$501&lt;=H$4)*(Reservas!$D$2:$D$501&gt;H$4)*(Reservas!$L$2:$L$501&lt;&gt;"Cancelada")*ROW(Reservas!$B$2:$B$501))),"")))</f>
        <v/>
      </c>
      <c r="I13" s="16">
        <f>IF(OR($A13="",I$4=""),"",IF(COUNTIFS(Reservas!$B$2:$B$501,$A13,Reservas!$C$2:$C$501,"&lt;="&amp;I$4,Reservas!$D$2:$D$501,"&gt;"&amp;I$4,Reservas!$L$2:$L$501,"&lt;&gt;Cancelada")&gt;1,"DOBLE",IF(COUNTIFS(Reservas!$B$2:$B$501,$A13,Reservas!$C$2:$C$501,"&lt;="&amp;I$4,Reservas!$D$2:$D$501,"&gt;"&amp;I$4,Reservas!$L$2:$L$501,"&lt;&gt;Cancelada")=1,INDEX(Reservas!$A$1:$A$501,SUMPRODUCT((Reservas!$B$2:$B$501=$A13)*(Reservas!$C$2:$C$501&lt;=I$4)*(Reservas!$D$2:$D$501&gt;I$4)*(Reservas!$L$2:$L$501&lt;&gt;"Cancelada")*ROW(Reservas!$B$2:$B$501))),"")))</f>
        <v/>
      </c>
      <c r="J13" s="16">
        <f>IF(OR($A13="",J$4=""),"",IF(COUNTIFS(Reservas!$B$2:$B$501,$A13,Reservas!$C$2:$C$501,"&lt;="&amp;J$4,Reservas!$D$2:$D$501,"&gt;"&amp;J$4,Reservas!$L$2:$L$501,"&lt;&gt;Cancelada")&gt;1,"DOBLE",IF(COUNTIFS(Reservas!$B$2:$B$501,$A13,Reservas!$C$2:$C$501,"&lt;="&amp;J$4,Reservas!$D$2:$D$501,"&gt;"&amp;J$4,Reservas!$L$2:$L$501,"&lt;&gt;Cancelada")=1,INDEX(Reservas!$A$1:$A$501,SUMPRODUCT((Reservas!$B$2:$B$501=$A13)*(Reservas!$C$2:$C$501&lt;=J$4)*(Reservas!$D$2:$D$501&gt;J$4)*(Reservas!$L$2:$L$501&lt;&gt;"Cancelada")*ROW(Reservas!$B$2:$B$501))),"")))</f>
        <v/>
      </c>
      <c r="K13" s="16">
        <f>IF(OR($A13="",K$4=""),"",IF(COUNTIFS(Reservas!$B$2:$B$501,$A13,Reservas!$C$2:$C$501,"&lt;="&amp;K$4,Reservas!$D$2:$D$501,"&gt;"&amp;K$4,Reservas!$L$2:$L$501,"&lt;&gt;Cancelada")&gt;1,"DOBLE",IF(COUNTIFS(Reservas!$B$2:$B$501,$A13,Reservas!$C$2:$C$501,"&lt;="&amp;K$4,Reservas!$D$2:$D$501,"&gt;"&amp;K$4,Reservas!$L$2:$L$501,"&lt;&gt;Cancelada")=1,INDEX(Reservas!$A$1:$A$501,SUMPRODUCT((Reservas!$B$2:$B$501=$A13)*(Reservas!$C$2:$C$501&lt;=K$4)*(Reservas!$D$2:$D$501&gt;K$4)*(Reservas!$L$2:$L$501&lt;&gt;"Cancelada")*ROW(Reservas!$B$2:$B$501))),"")))</f>
        <v/>
      </c>
      <c r="L13" s="16">
        <f>IF(OR($A13="",L$4=""),"",IF(COUNTIFS(Reservas!$B$2:$B$501,$A13,Reservas!$C$2:$C$501,"&lt;="&amp;L$4,Reservas!$D$2:$D$501,"&gt;"&amp;L$4,Reservas!$L$2:$L$501,"&lt;&gt;Cancelada")&gt;1,"DOBLE",IF(COUNTIFS(Reservas!$B$2:$B$501,$A13,Reservas!$C$2:$C$501,"&lt;="&amp;L$4,Reservas!$D$2:$D$501,"&gt;"&amp;L$4,Reservas!$L$2:$L$501,"&lt;&gt;Cancelada")=1,INDEX(Reservas!$A$1:$A$501,SUMPRODUCT((Reservas!$B$2:$B$501=$A13)*(Reservas!$C$2:$C$501&lt;=L$4)*(Reservas!$D$2:$D$501&gt;L$4)*(Reservas!$L$2:$L$501&lt;&gt;"Cancelada")*ROW(Reservas!$B$2:$B$501))),"")))</f>
        <v/>
      </c>
      <c r="M13" s="16">
        <f>IF(OR($A13="",M$4=""),"",IF(COUNTIFS(Reservas!$B$2:$B$501,$A13,Reservas!$C$2:$C$501,"&lt;="&amp;M$4,Reservas!$D$2:$D$501,"&gt;"&amp;M$4,Reservas!$L$2:$L$501,"&lt;&gt;Cancelada")&gt;1,"DOBLE",IF(COUNTIFS(Reservas!$B$2:$B$501,$A13,Reservas!$C$2:$C$501,"&lt;="&amp;M$4,Reservas!$D$2:$D$501,"&gt;"&amp;M$4,Reservas!$L$2:$L$501,"&lt;&gt;Cancelada")=1,INDEX(Reservas!$A$1:$A$501,SUMPRODUCT((Reservas!$B$2:$B$501=$A13)*(Reservas!$C$2:$C$501&lt;=M$4)*(Reservas!$D$2:$D$501&gt;M$4)*(Reservas!$L$2:$L$501&lt;&gt;"Cancelada")*ROW(Reservas!$B$2:$B$501))),"")))</f>
        <v/>
      </c>
      <c r="N13" s="16">
        <f>IF(OR($A13="",N$4=""),"",IF(COUNTIFS(Reservas!$B$2:$B$501,$A13,Reservas!$C$2:$C$501,"&lt;="&amp;N$4,Reservas!$D$2:$D$501,"&gt;"&amp;N$4,Reservas!$L$2:$L$501,"&lt;&gt;Cancelada")&gt;1,"DOBLE",IF(COUNTIFS(Reservas!$B$2:$B$501,$A13,Reservas!$C$2:$C$501,"&lt;="&amp;N$4,Reservas!$D$2:$D$501,"&gt;"&amp;N$4,Reservas!$L$2:$L$501,"&lt;&gt;Cancelada")=1,INDEX(Reservas!$A$1:$A$501,SUMPRODUCT((Reservas!$B$2:$B$501=$A13)*(Reservas!$C$2:$C$501&lt;=N$4)*(Reservas!$D$2:$D$501&gt;N$4)*(Reservas!$L$2:$L$501&lt;&gt;"Cancelada")*ROW(Reservas!$B$2:$B$501))),"")))</f>
        <v/>
      </c>
      <c r="O13" s="16">
        <f>IF(OR($A13="",O$4=""),"",IF(COUNTIFS(Reservas!$B$2:$B$501,$A13,Reservas!$C$2:$C$501,"&lt;="&amp;O$4,Reservas!$D$2:$D$501,"&gt;"&amp;O$4,Reservas!$L$2:$L$501,"&lt;&gt;Cancelada")&gt;1,"DOBLE",IF(COUNTIFS(Reservas!$B$2:$B$501,$A13,Reservas!$C$2:$C$501,"&lt;="&amp;O$4,Reservas!$D$2:$D$501,"&gt;"&amp;O$4,Reservas!$L$2:$L$501,"&lt;&gt;Cancelada")=1,INDEX(Reservas!$A$1:$A$501,SUMPRODUCT((Reservas!$B$2:$B$501=$A13)*(Reservas!$C$2:$C$501&lt;=O$4)*(Reservas!$D$2:$D$501&gt;O$4)*(Reservas!$L$2:$L$501&lt;&gt;"Cancelada")*ROW(Reservas!$B$2:$B$501))),"")))</f>
        <v/>
      </c>
      <c r="P13" s="16">
        <f>IF(OR($A13="",P$4=""),"",IF(COUNTIFS(Reservas!$B$2:$B$501,$A13,Reservas!$C$2:$C$501,"&lt;="&amp;P$4,Reservas!$D$2:$D$501,"&gt;"&amp;P$4,Reservas!$L$2:$L$501,"&lt;&gt;Cancelada")&gt;1,"DOBLE",IF(COUNTIFS(Reservas!$B$2:$B$501,$A13,Reservas!$C$2:$C$501,"&lt;="&amp;P$4,Reservas!$D$2:$D$501,"&gt;"&amp;P$4,Reservas!$L$2:$L$501,"&lt;&gt;Cancelada")=1,INDEX(Reservas!$A$1:$A$501,SUMPRODUCT((Reservas!$B$2:$B$501=$A13)*(Reservas!$C$2:$C$501&lt;=P$4)*(Reservas!$D$2:$D$501&gt;P$4)*(Reservas!$L$2:$L$501&lt;&gt;"Cancelada")*ROW(Reservas!$B$2:$B$501))),"")))</f>
        <v/>
      </c>
      <c r="Q13" s="16">
        <f>IF(OR($A13="",Q$4=""),"",IF(COUNTIFS(Reservas!$B$2:$B$501,$A13,Reservas!$C$2:$C$501,"&lt;="&amp;Q$4,Reservas!$D$2:$D$501,"&gt;"&amp;Q$4,Reservas!$L$2:$L$501,"&lt;&gt;Cancelada")&gt;1,"DOBLE",IF(COUNTIFS(Reservas!$B$2:$B$501,$A13,Reservas!$C$2:$C$501,"&lt;="&amp;Q$4,Reservas!$D$2:$D$501,"&gt;"&amp;Q$4,Reservas!$L$2:$L$501,"&lt;&gt;Cancelada")=1,INDEX(Reservas!$A$1:$A$501,SUMPRODUCT((Reservas!$B$2:$B$501=$A13)*(Reservas!$C$2:$C$501&lt;=Q$4)*(Reservas!$D$2:$D$501&gt;Q$4)*(Reservas!$L$2:$L$501&lt;&gt;"Cancelada")*ROW(Reservas!$B$2:$B$501))),"")))</f>
        <v/>
      </c>
      <c r="R13" s="16">
        <f>IF(OR($A13="",R$4=""),"",IF(COUNTIFS(Reservas!$B$2:$B$501,$A13,Reservas!$C$2:$C$501,"&lt;="&amp;R$4,Reservas!$D$2:$D$501,"&gt;"&amp;R$4,Reservas!$L$2:$L$501,"&lt;&gt;Cancelada")&gt;1,"DOBLE",IF(COUNTIFS(Reservas!$B$2:$B$501,$A13,Reservas!$C$2:$C$501,"&lt;="&amp;R$4,Reservas!$D$2:$D$501,"&gt;"&amp;R$4,Reservas!$L$2:$L$501,"&lt;&gt;Cancelada")=1,INDEX(Reservas!$A$1:$A$501,SUMPRODUCT((Reservas!$B$2:$B$501=$A13)*(Reservas!$C$2:$C$501&lt;=R$4)*(Reservas!$D$2:$D$501&gt;R$4)*(Reservas!$L$2:$L$501&lt;&gt;"Cancelada")*ROW(Reservas!$B$2:$B$501))),"")))</f>
        <v/>
      </c>
      <c r="S13" s="16">
        <f>IF(OR($A13="",S$4=""),"",IF(COUNTIFS(Reservas!$B$2:$B$501,$A13,Reservas!$C$2:$C$501,"&lt;="&amp;S$4,Reservas!$D$2:$D$501,"&gt;"&amp;S$4,Reservas!$L$2:$L$501,"&lt;&gt;Cancelada")&gt;1,"DOBLE",IF(COUNTIFS(Reservas!$B$2:$B$501,$A13,Reservas!$C$2:$C$501,"&lt;="&amp;S$4,Reservas!$D$2:$D$501,"&gt;"&amp;S$4,Reservas!$L$2:$L$501,"&lt;&gt;Cancelada")=1,INDEX(Reservas!$A$1:$A$501,SUMPRODUCT((Reservas!$B$2:$B$501=$A13)*(Reservas!$C$2:$C$501&lt;=S$4)*(Reservas!$D$2:$D$501&gt;S$4)*(Reservas!$L$2:$L$501&lt;&gt;"Cancelada")*ROW(Reservas!$B$2:$B$501))),"")))</f>
        <v/>
      </c>
      <c r="T13" s="16">
        <f>IF(OR($A13="",T$4=""),"",IF(COUNTIFS(Reservas!$B$2:$B$501,$A13,Reservas!$C$2:$C$501,"&lt;="&amp;T$4,Reservas!$D$2:$D$501,"&gt;"&amp;T$4,Reservas!$L$2:$L$501,"&lt;&gt;Cancelada")&gt;1,"DOBLE",IF(COUNTIFS(Reservas!$B$2:$B$501,$A13,Reservas!$C$2:$C$501,"&lt;="&amp;T$4,Reservas!$D$2:$D$501,"&gt;"&amp;T$4,Reservas!$L$2:$L$501,"&lt;&gt;Cancelada")=1,INDEX(Reservas!$A$1:$A$501,SUMPRODUCT((Reservas!$B$2:$B$501=$A13)*(Reservas!$C$2:$C$501&lt;=T$4)*(Reservas!$D$2:$D$501&gt;T$4)*(Reservas!$L$2:$L$501&lt;&gt;"Cancelada")*ROW(Reservas!$B$2:$B$501))),"")))</f>
        <v/>
      </c>
      <c r="U13" s="16">
        <f>IF(OR($A13="",U$4=""),"",IF(COUNTIFS(Reservas!$B$2:$B$501,$A13,Reservas!$C$2:$C$501,"&lt;="&amp;U$4,Reservas!$D$2:$D$501,"&gt;"&amp;U$4,Reservas!$L$2:$L$501,"&lt;&gt;Cancelada")&gt;1,"DOBLE",IF(COUNTIFS(Reservas!$B$2:$B$501,$A13,Reservas!$C$2:$C$501,"&lt;="&amp;U$4,Reservas!$D$2:$D$501,"&gt;"&amp;U$4,Reservas!$L$2:$L$501,"&lt;&gt;Cancelada")=1,INDEX(Reservas!$A$1:$A$501,SUMPRODUCT((Reservas!$B$2:$B$501=$A13)*(Reservas!$C$2:$C$501&lt;=U$4)*(Reservas!$D$2:$D$501&gt;U$4)*(Reservas!$L$2:$L$501&lt;&gt;"Cancelada")*ROW(Reservas!$B$2:$B$501))),"")))</f>
        <v/>
      </c>
      <c r="V13" s="16">
        <f>IF(OR($A13="",V$4=""),"",IF(COUNTIFS(Reservas!$B$2:$B$501,$A13,Reservas!$C$2:$C$501,"&lt;="&amp;V$4,Reservas!$D$2:$D$501,"&gt;"&amp;V$4,Reservas!$L$2:$L$501,"&lt;&gt;Cancelada")&gt;1,"DOBLE",IF(COUNTIFS(Reservas!$B$2:$B$501,$A13,Reservas!$C$2:$C$501,"&lt;="&amp;V$4,Reservas!$D$2:$D$501,"&gt;"&amp;V$4,Reservas!$L$2:$L$501,"&lt;&gt;Cancelada")=1,INDEX(Reservas!$A$1:$A$501,SUMPRODUCT((Reservas!$B$2:$B$501=$A13)*(Reservas!$C$2:$C$501&lt;=V$4)*(Reservas!$D$2:$D$501&gt;V$4)*(Reservas!$L$2:$L$501&lt;&gt;"Cancelada")*ROW(Reservas!$B$2:$B$501))),"")))</f>
        <v/>
      </c>
      <c r="W13" s="16">
        <f>IF(OR($A13="",W$4=""),"",IF(COUNTIFS(Reservas!$B$2:$B$501,$A13,Reservas!$C$2:$C$501,"&lt;="&amp;W$4,Reservas!$D$2:$D$501,"&gt;"&amp;W$4,Reservas!$L$2:$L$501,"&lt;&gt;Cancelada")&gt;1,"DOBLE",IF(COUNTIFS(Reservas!$B$2:$B$501,$A13,Reservas!$C$2:$C$501,"&lt;="&amp;W$4,Reservas!$D$2:$D$501,"&gt;"&amp;W$4,Reservas!$L$2:$L$501,"&lt;&gt;Cancelada")=1,INDEX(Reservas!$A$1:$A$501,SUMPRODUCT((Reservas!$B$2:$B$501=$A13)*(Reservas!$C$2:$C$501&lt;=W$4)*(Reservas!$D$2:$D$501&gt;W$4)*(Reservas!$L$2:$L$501&lt;&gt;"Cancelada")*ROW(Reservas!$B$2:$B$501))),"")))</f>
        <v/>
      </c>
      <c r="X13" s="16">
        <f>IF(OR($A13="",X$4=""),"",IF(COUNTIFS(Reservas!$B$2:$B$501,$A13,Reservas!$C$2:$C$501,"&lt;="&amp;X$4,Reservas!$D$2:$D$501,"&gt;"&amp;X$4,Reservas!$L$2:$L$501,"&lt;&gt;Cancelada")&gt;1,"DOBLE",IF(COUNTIFS(Reservas!$B$2:$B$501,$A13,Reservas!$C$2:$C$501,"&lt;="&amp;X$4,Reservas!$D$2:$D$501,"&gt;"&amp;X$4,Reservas!$L$2:$L$501,"&lt;&gt;Cancelada")=1,INDEX(Reservas!$A$1:$A$501,SUMPRODUCT((Reservas!$B$2:$B$501=$A13)*(Reservas!$C$2:$C$501&lt;=X$4)*(Reservas!$D$2:$D$501&gt;X$4)*(Reservas!$L$2:$L$501&lt;&gt;"Cancelada")*ROW(Reservas!$B$2:$B$501))),"")))</f>
        <v/>
      </c>
      <c r="Y13" s="16">
        <f>IF(OR($A13="",Y$4=""),"",IF(COUNTIFS(Reservas!$B$2:$B$501,$A13,Reservas!$C$2:$C$501,"&lt;="&amp;Y$4,Reservas!$D$2:$D$501,"&gt;"&amp;Y$4,Reservas!$L$2:$L$501,"&lt;&gt;Cancelada")&gt;1,"DOBLE",IF(COUNTIFS(Reservas!$B$2:$B$501,$A13,Reservas!$C$2:$C$501,"&lt;="&amp;Y$4,Reservas!$D$2:$D$501,"&gt;"&amp;Y$4,Reservas!$L$2:$L$501,"&lt;&gt;Cancelada")=1,INDEX(Reservas!$A$1:$A$501,SUMPRODUCT((Reservas!$B$2:$B$501=$A13)*(Reservas!$C$2:$C$501&lt;=Y$4)*(Reservas!$D$2:$D$501&gt;Y$4)*(Reservas!$L$2:$L$501&lt;&gt;"Cancelada")*ROW(Reservas!$B$2:$B$501))),"")))</f>
        <v/>
      </c>
      <c r="Z13" s="16">
        <f>IF(OR($A13="",Z$4=""),"",IF(COUNTIFS(Reservas!$B$2:$B$501,$A13,Reservas!$C$2:$C$501,"&lt;="&amp;Z$4,Reservas!$D$2:$D$501,"&gt;"&amp;Z$4,Reservas!$L$2:$L$501,"&lt;&gt;Cancelada")&gt;1,"DOBLE",IF(COUNTIFS(Reservas!$B$2:$B$501,$A13,Reservas!$C$2:$C$501,"&lt;="&amp;Z$4,Reservas!$D$2:$D$501,"&gt;"&amp;Z$4,Reservas!$L$2:$L$501,"&lt;&gt;Cancelada")=1,INDEX(Reservas!$A$1:$A$501,SUMPRODUCT((Reservas!$B$2:$B$501=$A13)*(Reservas!$C$2:$C$501&lt;=Z$4)*(Reservas!$D$2:$D$501&gt;Z$4)*(Reservas!$L$2:$L$501&lt;&gt;"Cancelada")*ROW(Reservas!$B$2:$B$501))),"")))</f>
        <v/>
      </c>
      <c r="AA13" s="16">
        <f>IF(OR($A13="",AA$4=""),"",IF(COUNTIFS(Reservas!$B$2:$B$501,$A13,Reservas!$C$2:$C$501,"&lt;="&amp;AA$4,Reservas!$D$2:$D$501,"&gt;"&amp;AA$4,Reservas!$L$2:$L$501,"&lt;&gt;Cancelada")&gt;1,"DOBLE",IF(COUNTIFS(Reservas!$B$2:$B$501,$A13,Reservas!$C$2:$C$501,"&lt;="&amp;AA$4,Reservas!$D$2:$D$501,"&gt;"&amp;AA$4,Reservas!$L$2:$L$501,"&lt;&gt;Cancelada")=1,INDEX(Reservas!$A$1:$A$501,SUMPRODUCT((Reservas!$B$2:$B$501=$A13)*(Reservas!$C$2:$C$501&lt;=AA$4)*(Reservas!$D$2:$D$501&gt;AA$4)*(Reservas!$L$2:$L$501&lt;&gt;"Cancelada")*ROW(Reservas!$B$2:$B$501))),"")))</f>
        <v/>
      </c>
      <c r="AB13" s="16">
        <f>IF(OR($A13="",AB$4=""),"",IF(COUNTIFS(Reservas!$B$2:$B$501,$A13,Reservas!$C$2:$C$501,"&lt;="&amp;AB$4,Reservas!$D$2:$D$501,"&gt;"&amp;AB$4,Reservas!$L$2:$L$501,"&lt;&gt;Cancelada")&gt;1,"DOBLE",IF(COUNTIFS(Reservas!$B$2:$B$501,$A13,Reservas!$C$2:$C$501,"&lt;="&amp;AB$4,Reservas!$D$2:$D$501,"&gt;"&amp;AB$4,Reservas!$L$2:$L$501,"&lt;&gt;Cancelada")=1,INDEX(Reservas!$A$1:$A$501,SUMPRODUCT((Reservas!$B$2:$B$501=$A13)*(Reservas!$C$2:$C$501&lt;=AB$4)*(Reservas!$D$2:$D$501&gt;AB$4)*(Reservas!$L$2:$L$501&lt;&gt;"Cancelada")*ROW(Reservas!$B$2:$B$501))),"")))</f>
        <v/>
      </c>
      <c r="AC13" s="16">
        <f>IF(OR($A13="",AC$4=""),"",IF(COUNTIFS(Reservas!$B$2:$B$501,$A13,Reservas!$C$2:$C$501,"&lt;="&amp;AC$4,Reservas!$D$2:$D$501,"&gt;"&amp;AC$4,Reservas!$L$2:$L$501,"&lt;&gt;Cancelada")&gt;1,"DOBLE",IF(COUNTIFS(Reservas!$B$2:$B$501,$A13,Reservas!$C$2:$C$501,"&lt;="&amp;AC$4,Reservas!$D$2:$D$501,"&gt;"&amp;AC$4,Reservas!$L$2:$L$501,"&lt;&gt;Cancelada")=1,INDEX(Reservas!$A$1:$A$501,SUMPRODUCT((Reservas!$B$2:$B$501=$A13)*(Reservas!$C$2:$C$501&lt;=AC$4)*(Reservas!$D$2:$D$501&gt;AC$4)*(Reservas!$L$2:$L$501&lt;&gt;"Cancelada")*ROW(Reservas!$B$2:$B$501))),"")))</f>
        <v/>
      </c>
      <c r="AD13" s="16">
        <f>IF(OR($A13="",AD$4=""),"",IF(COUNTIFS(Reservas!$B$2:$B$501,$A13,Reservas!$C$2:$C$501,"&lt;="&amp;AD$4,Reservas!$D$2:$D$501,"&gt;"&amp;AD$4,Reservas!$L$2:$L$501,"&lt;&gt;Cancelada")&gt;1,"DOBLE",IF(COUNTIFS(Reservas!$B$2:$B$501,$A13,Reservas!$C$2:$C$501,"&lt;="&amp;AD$4,Reservas!$D$2:$D$501,"&gt;"&amp;AD$4,Reservas!$L$2:$L$501,"&lt;&gt;Cancelada")=1,INDEX(Reservas!$A$1:$A$501,SUMPRODUCT((Reservas!$B$2:$B$501=$A13)*(Reservas!$C$2:$C$501&lt;=AD$4)*(Reservas!$D$2:$D$501&gt;AD$4)*(Reservas!$L$2:$L$501&lt;&gt;"Cancelada")*ROW(Reservas!$B$2:$B$501))),"")))</f>
        <v/>
      </c>
      <c r="AE13" s="16">
        <f>IF(OR($A13="",AE$4=""),"",IF(COUNTIFS(Reservas!$B$2:$B$501,$A13,Reservas!$C$2:$C$501,"&lt;="&amp;AE$4,Reservas!$D$2:$D$501,"&gt;"&amp;AE$4,Reservas!$L$2:$L$501,"&lt;&gt;Cancelada")&gt;1,"DOBLE",IF(COUNTIFS(Reservas!$B$2:$B$501,$A13,Reservas!$C$2:$C$501,"&lt;="&amp;AE$4,Reservas!$D$2:$D$501,"&gt;"&amp;AE$4,Reservas!$L$2:$L$501,"&lt;&gt;Cancelada")=1,INDEX(Reservas!$A$1:$A$501,SUMPRODUCT((Reservas!$B$2:$B$501=$A13)*(Reservas!$C$2:$C$501&lt;=AE$4)*(Reservas!$D$2:$D$501&gt;AE$4)*(Reservas!$L$2:$L$501&lt;&gt;"Cancelada")*ROW(Reservas!$B$2:$B$501))),"")))</f>
        <v/>
      </c>
      <c r="AF13" s="16">
        <f>IF(OR($A13="",AF$4=""),"",IF(COUNTIFS(Reservas!$B$2:$B$501,$A13,Reservas!$C$2:$C$501,"&lt;="&amp;AF$4,Reservas!$D$2:$D$501,"&gt;"&amp;AF$4,Reservas!$L$2:$L$501,"&lt;&gt;Cancelada")&gt;1,"DOBLE",IF(COUNTIFS(Reservas!$B$2:$B$501,$A13,Reservas!$C$2:$C$501,"&lt;="&amp;AF$4,Reservas!$D$2:$D$501,"&gt;"&amp;AF$4,Reservas!$L$2:$L$501,"&lt;&gt;Cancelada")=1,INDEX(Reservas!$A$1:$A$501,SUMPRODUCT((Reservas!$B$2:$B$501=$A13)*(Reservas!$C$2:$C$501&lt;=AF$4)*(Reservas!$D$2:$D$501&gt;AF$4)*(Reservas!$L$2:$L$501&lt;&gt;"Cancelada")*ROW(Reservas!$B$2:$B$501))),"")))</f>
        <v/>
      </c>
    </row>
    <row r="14">
      <c r="A14" s="15" t="n"/>
      <c r="B14" s="16">
        <f>IF(OR($A14="",B$4=""),"",IF(COUNTIFS(Reservas!$B$2:$B$501,$A14,Reservas!$C$2:$C$501,"&lt;="&amp;B$4,Reservas!$D$2:$D$501,"&gt;"&amp;B$4,Reservas!$L$2:$L$501,"&lt;&gt;Cancelada")&gt;1,"DOBLE",IF(COUNTIFS(Reservas!$B$2:$B$501,$A14,Reservas!$C$2:$C$501,"&lt;="&amp;B$4,Reservas!$D$2:$D$501,"&gt;"&amp;B$4,Reservas!$L$2:$L$501,"&lt;&gt;Cancelada")=1,INDEX(Reservas!$A$1:$A$501,SUMPRODUCT((Reservas!$B$2:$B$501=$A14)*(Reservas!$C$2:$C$501&lt;=B$4)*(Reservas!$D$2:$D$501&gt;B$4)*(Reservas!$L$2:$L$501&lt;&gt;"Cancelada")*ROW(Reservas!$B$2:$B$501))),"")))</f>
        <v/>
      </c>
      <c r="C14" s="16">
        <f>IF(OR($A14="",C$4=""),"",IF(COUNTIFS(Reservas!$B$2:$B$501,$A14,Reservas!$C$2:$C$501,"&lt;="&amp;C$4,Reservas!$D$2:$D$501,"&gt;"&amp;C$4,Reservas!$L$2:$L$501,"&lt;&gt;Cancelada")&gt;1,"DOBLE",IF(COUNTIFS(Reservas!$B$2:$B$501,$A14,Reservas!$C$2:$C$501,"&lt;="&amp;C$4,Reservas!$D$2:$D$501,"&gt;"&amp;C$4,Reservas!$L$2:$L$501,"&lt;&gt;Cancelada")=1,INDEX(Reservas!$A$1:$A$501,SUMPRODUCT((Reservas!$B$2:$B$501=$A14)*(Reservas!$C$2:$C$501&lt;=C$4)*(Reservas!$D$2:$D$501&gt;C$4)*(Reservas!$L$2:$L$501&lt;&gt;"Cancelada")*ROW(Reservas!$B$2:$B$501))),"")))</f>
        <v/>
      </c>
      <c r="D14" s="16">
        <f>IF(OR($A14="",D$4=""),"",IF(COUNTIFS(Reservas!$B$2:$B$501,$A14,Reservas!$C$2:$C$501,"&lt;="&amp;D$4,Reservas!$D$2:$D$501,"&gt;"&amp;D$4,Reservas!$L$2:$L$501,"&lt;&gt;Cancelada")&gt;1,"DOBLE",IF(COUNTIFS(Reservas!$B$2:$B$501,$A14,Reservas!$C$2:$C$501,"&lt;="&amp;D$4,Reservas!$D$2:$D$501,"&gt;"&amp;D$4,Reservas!$L$2:$L$501,"&lt;&gt;Cancelada")=1,INDEX(Reservas!$A$1:$A$501,SUMPRODUCT((Reservas!$B$2:$B$501=$A14)*(Reservas!$C$2:$C$501&lt;=D$4)*(Reservas!$D$2:$D$501&gt;D$4)*(Reservas!$L$2:$L$501&lt;&gt;"Cancelada")*ROW(Reservas!$B$2:$B$501))),"")))</f>
        <v/>
      </c>
      <c r="E14" s="16">
        <f>IF(OR($A14="",E$4=""),"",IF(COUNTIFS(Reservas!$B$2:$B$501,$A14,Reservas!$C$2:$C$501,"&lt;="&amp;E$4,Reservas!$D$2:$D$501,"&gt;"&amp;E$4,Reservas!$L$2:$L$501,"&lt;&gt;Cancelada")&gt;1,"DOBLE",IF(COUNTIFS(Reservas!$B$2:$B$501,$A14,Reservas!$C$2:$C$501,"&lt;="&amp;E$4,Reservas!$D$2:$D$501,"&gt;"&amp;E$4,Reservas!$L$2:$L$501,"&lt;&gt;Cancelada")=1,INDEX(Reservas!$A$1:$A$501,SUMPRODUCT((Reservas!$B$2:$B$501=$A14)*(Reservas!$C$2:$C$501&lt;=E$4)*(Reservas!$D$2:$D$501&gt;E$4)*(Reservas!$L$2:$L$501&lt;&gt;"Cancelada")*ROW(Reservas!$B$2:$B$501))),"")))</f>
        <v/>
      </c>
      <c r="F14" s="16">
        <f>IF(OR($A14="",F$4=""),"",IF(COUNTIFS(Reservas!$B$2:$B$501,$A14,Reservas!$C$2:$C$501,"&lt;="&amp;F$4,Reservas!$D$2:$D$501,"&gt;"&amp;F$4,Reservas!$L$2:$L$501,"&lt;&gt;Cancelada")&gt;1,"DOBLE",IF(COUNTIFS(Reservas!$B$2:$B$501,$A14,Reservas!$C$2:$C$501,"&lt;="&amp;F$4,Reservas!$D$2:$D$501,"&gt;"&amp;F$4,Reservas!$L$2:$L$501,"&lt;&gt;Cancelada")=1,INDEX(Reservas!$A$1:$A$501,SUMPRODUCT((Reservas!$B$2:$B$501=$A14)*(Reservas!$C$2:$C$501&lt;=F$4)*(Reservas!$D$2:$D$501&gt;F$4)*(Reservas!$L$2:$L$501&lt;&gt;"Cancelada")*ROW(Reservas!$B$2:$B$501))),"")))</f>
        <v/>
      </c>
      <c r="G14" s="16">
        <f>IF(OR($A14="",G$4=""),"",IF(COUNTIFS(Reservas!$B$2:$B$501,$A14,Reservas!$C$2:$C$501,"&lt;="&amp;G$4,Reservas!$D$2:$D$501,"&gt;"&amp;G$4,Reservas!$L$2:$L$501,"&lt;&gt;Cancelada")&gt;1,"DOBLE",IF(COUNTIFS(Reservas!$B$2:$B$501,$A14,Reservas!$C$2:$C$501,"&lt;="&amp;G$4,Reservas!$D$2:$D$501,"&gt;"&amp;G$4,Reservas!$L$2:$L$501,"&lt;&gt;Cancelada")=1,INDEX(Reservas!$A$1:$A$501,SUMPRODUCT((Reservas!$B$2:$B$501=$A14)*(Reservas!$C$2:$C$501&lt;=G$4)*(Reservas!$D$2:$D$501&gt;G$4)*(Reservas!$L$2:$L$501&lt;&gt;"Cancelada")*ROW(Reservas!$B$2:$B$501))),"")))</f>
        <v/>
      </c>
      <c r="H14" s="16">
        <f>IF(OR($A14="",H$4=""),"",IF(COUNTIFS(Reservas!$B$2:$B$501,$A14,Reservas!$C$2:$C$501,"&lt;="&amp;H$4,Reservas!$D$2:$D$501,"&gt;"&amp;H$4,Reservas!$L$2:$L$501,"&lt;&gt;Cancelada")&gt;1,"DOBLE",IF(COUNTIFS(Reservas!$B$2:$B$501,$A14,Reservas!$C$2:$C$501,"&lt;="&amp;H$4,Reservas!$D$2:$D$501,"&gt;"&amp;H$4,Reservas!$L$2:$L$501,"&lt;&gt;Cancelada")=1,INDEX(Reservas!$A$1:$A$501,SUMPRODUCT((Reservas!$B$2:$B$501=$A14)*(Reservas!$C$2:$C$501&lt;=H$4)*(Reservas!$D$2:$D$501&gt;H$4)*(Reservas!$L$2:$L$501&lt;&gt;"Cancelada")*ROW(Reservas!$B$2:$B$501))),"")))</f>
        <v/>
      </c>
      <c r="I14" s="16">
        <f>IF(OR($A14="",I$4=""),"",IF(COUNTIFS(Reservas!$B$2:$B$501,$A14,Reservas!$C$2:$C$501,"&lt;="&amp;I$4,Reservas!$D$2:$D$501,"&gt;"&amp;I$4,Reservas!$L$2:$L$501,"&lt;&gt;Cancelada")&gt;1,"DOBLE",IF(COUNTIFS(Reservas!$B$2:$B$501,$A14,Reservas!$C$2:$C$501,"&lt;="&amp;I$4,Reservas!$D$2:$D$501,"&gt;"&amp;I$4,Reservas!$L$2:$L$501,"&lt;&gt;Cancelada")=1,INDEX(Reservas!$A$1:$A$501,SUMPRODUCT((Reservas!$B$2:$B$501=$A14)*(Reservas!$C$2:$C$501&lt;=I$4)*(Reservas!$D$2:$D$501&gt;I$4)*(Reservas!$L$2:$L$501&lt;&gt;"Cancelada")*ROW(Reservas!$B$2:$B$501))),"")))</f>
        <v/>
      </c>
      <c r="J14" s="16">
        <f>IF(OR($A14="",J$4=""),"",IF(COUNTIFS(Reservas!$B$2:$B$501,$A14,Reservas!$C$2:$C$501,"&lt;="&amp;J$4,Reservas!$D$2:$D$501,"&gt;"&amp;J$4,Reservas!$L$2:$L$501,"&lt;&gt;Cancelada")&gt;1,"DOBLE",IF(COUNTIFS(Reservas!$B$2:$B$501,$A14,Reservas!$C$2:$C$501,"&lt;="&amp;J$4,Reservas!$D$2:$D$501,"&gt;"&amp;J$4,Reservas!$L$2:$L$501,"&lt;&gt;Cancelada")=1,INDEX(Reservas!$A$1:$A$501,SUMPRODUCT((Reservas!$B$2:$B$501=$A14)*(Reservas!$C$2:$C$501&lt;=J$4)*(Reservas!$D$2:$D$501&gt;J$4)*(Reservas!$L$2:$L$501&lt;&gt;"Cancelada")*ROW(Reservas!$B$2:$B$501))),"")))</f>
        <v/>
      </c>
      <c r="K14" s="16">
        <f>IF(OR($A14="",K$4=""),"",IF(COUNTIFS(Reservas!$B$2:$B$501,$A14,Reservas!$C$2:$C$501,"&lt;="&amp;K$4,Reservas!$D$2:$D$501,"&gt;"&amp;K$4,Reservas!$L$2:$L$501,"&lt;&gt;Cancelada")&gt;1,"DOBLE",IF(COUNTIFS(Reservas!$B$2:$B$501,$A14,Reservas!$C$2:$C$501,"&lt;="&amp;K$4,Reservas!$D$2:$D$501,"&gt;"&amp;K$4,Reservas!$L$2:$L$501,"&lt;&gt;Cancelada")=1,INDEX(Reservas!$A$1:$A$501,SUMPRODUCT((Reservas!$B$2:$B$501=$A14)*(Reservas!$C$2:$C$501&lt;=K$4)*(Reservas!$D$2:$D$501&gt;K$4)*(Reservas!$L$2:$L$501&lt;&gt;"Cancelada")*ROW(Reservas!$B$2:$B$501))),"")))</f>
        <v/>
      </c>
      <c r="L14" s="16">
        <f>IF(OR($A14="",L$4=""),"",IF(COUNTIFS(Reservas!$B$2:$B$501,$A14,Reservas!$C$2:$C$501,"&lt;="&amp;L$4,Reservas!$D$2:$D$501,"&gt;"&amp;L$4,Reservas!$L$2:$L$501,"&lt;&gt;Cancelada")&gt;1,"DOBLE",IF(COUNTIFS(Reservas!$B$2:$B$501,$A14,Reservas!$C$2:$C$501,"&lt;="&amp;L$4,Reservas!$D$2:$D$501,"&gt;"&amp;L$4,Reservas!$L$2:$L$501,"&lt;&gt;Cancelada")=1,INDEX(Reservas!$A$1:$A$501,SUMPRODUCT((Reservas!$B$2:$B$501=$A14)*(Reservas!$C$2:$C$501&lt;=L$4)*(Reservas!$D$2:$D$501&gt;L$4)*(Reservas!$L$2:$L$501&lt;&gt;"Cancelada")*ROW(Reservas!$B$2:$B$501))),"")))</f>
        <v/>
      </c>
      <c r="M14" s="16">
        <f>IF(OR($A14="",M$4=""),"",IF(COUNTIFS(Reservas!$B$2:$B$501,$A14,Reservas!$C$2:$C$501,"&lt;="&amp;M$4,Reservas!$D$2:$D$501,"&gt;"&amp;M$4,Reservas!$L$2:$L$501,"&lt;&gt;Cancelada")&gt;1,"DOBLE",IF(COUNTIFS(Reservas!$B$2:$B$501,$A14,Reservas!$C$2:$C$501,"&lt;="&amp;M$4,Reservas!$D$2:$D$501,"&gt;"&amp;M$4,Reservas!$L$2:$L$501,"&lt;&gt;Cancelada")=1,INDEX(Reservas!$A$1:$A$501,SUMPRODUCT((Reservas!$B$2:$B$501=$A14)*(Reservas!$C$2:$C$501&lt;=M$4)*(Reservas!$D$2:$D$501&gt;M$4)*(Reservas!$L$2:$L$501&lt;&gt;"Cancelada")*ROW(Reservas!$B$2:$B$501))),"")))</f>
        <v/>
      </c>
      <c r="N14" s="16">
        <f>IF(OR($A14="",N$4=""),"",IF(COUNTIFS(Reservas!$B$2:$B$501,$A14,Reservas!$C$2:$C$501,"&lt;="&amp;N$4,Reservas!$D$2:$D$501,"&gt;"&amp;N$4,Reservas!$L$2:$L$501,"&lt;&gt;Cancelada")&gt;1,"DOBLE",IF(COUNTIFS(Reservas!$B$2:$B$501,$A14,Reservas!$C$2:$C$501,"&lt;="&amp;N$4,Reservas!$D$2:$D$501,"&gt;"&amp;N$4,Reservas!$L$2:$L$501,"&lt;&gt;Cancelada")=1,INDEX(Reservas!$A$1:$A$501,SUMPRODUCT((Reservas!$B$2:$B$501=$A14)*(Reservas!$C$2:$C$501&lt;=N$4)*(Reservas!$D$2:$D$501&gt;N$4)*(Reservas!$L$2:$L$501&lt;&gt;"Cancelada")*ROW(Reservas!$B$2:$B$501))),"")))</f>
        <v/>
      </c>
      <c r="O14" s="16">
        <f>IF(OR($A14="",O$4=""),"",IF(COUNTIFS(Reservas!$B$2:$B$501,$A14,Reservas!$C$2:$C$501,"&lt;="&amp;O$4,Reservas!$D$2:$D$501,"&gt;"&amp;O$4,Reservas!$L$2:$L$501,"&lt;&gt;Cancelada")&gt;1,"DOBLE",IF(COUNTIFS(Reservas!$B$2:$B$501,$A14,Reservas!$C$2:$C$501,"&lt;="&amp;O$4,Reservas!$D$2:$D$501,"&gt;"&amp;O$4,Reservas!$L$2:$L$501,"&lt;&gt;Cancelada")=1,INDEX(Reservas!$A$1:$A$501,SUMPRODUCT((Reservas!$B$2:$B$501=$A14)*(Reservas!$C$2:$C$501&lt;=O$4)*(Reservas!$D$2:$D$501&gt;O$4)*(Reservas!$L$2:$L$501&lt;&gt;"Cancelada")*ROW(Reservas!$B$2:$B$501))),"")))</f>
        <v/>
      </c>
      <c r="P14" s="16">
        <f>IF(OR($A14="",P$4=""),"",IF(COUNTIFS(Reservas!$B$2:$B$501,$A14,Reservas!$C$2:$C$501,"&lt;="&amp;P$4,Reservas!$D$2:$D$501,"&gt;"&amp;P$4,Reservas!$L$2:$L$501,"&lt;&gt;Cancelada")&gt;1,"DOBLE",IF(COUNTIFS(Reservas!$B$2:$B$501,$A14,Reservas!$C$2:$C$501,"&lt;="&amp;P$4,Reservas!$D$2:$D$501,"&gt;"&amp;P$4,Reservas!$L$2:$L$501,"&lt;&gt;Cancelada")=1,INDEX(Reservas!$A$1:$A$501,SUMPRODUCT((Reservas!$B$2:$B$501=$A14)*(Reservas!$C$2:$C$501&lt;=P$4)*(Reservas!$D$2:$D$501&gt;P$4)*(Reservas!$L$2:$L$501&lt;&gt;"Cancelada")*ROW(Reservas!$B$2:$B$501))),"")))</f>
        <v/>
      </c>
      <c r="Q14" s="16">
        <f>IF(OR($A14="",Q$4=""),"",IF(COUNTIFS(Reservas!$B$2:$B$501,$A14,Reservas!$C$2:$C$501,"&lt;="&amp;Q$4,Reservas!$D$2:$D$501,"&gt;"&amp;Q$4,Reservas!$L$2:$L$501,"&lt;&gt;Cancelada")&gt;1,"DOBLE",IF(COUNTIFS(Reservas!$B$2:$B$501,$A14,Reservas!$C$2:$C$501,"&lt;="&amp;Q$4,Reservas!$D$2:$D$501,"&gt;"&amp;Q$4,Reservas!$L$2:$L$501,"&lt;&gt;Cancelada")=1,INDEX(Reservas!$A$1:$A$501,SUMPRODUCT((Reservas!$B$2:$B$501=$A14)*(Reservas!$C$2:$C$501&lt;=Q$4)*(Reservas!$D$2:$D$501&gt;Q$4)*(Reservas!$L$2:$L$501&lt;&gt;"Cancelada")*ROW(Reservas!$B$2:$B$501))),"")))</f>
        <v/>
      </c>
      <c r="R14" s="16">
        <f>IF(OR($A14="",R$4=""),"",IF(COUNTIFS(Reservas!$B$2:$B$501,$A14,Reservas!$C$2:$C$501,"&lt;="&amp;R$4,Reservas!$D$2:$D$501,"&gt;"&amp;R$4,Reservas!$L$2:$L$501,"&lt;&gt;Cancelada")&gt;1,"DOBLE",IF(COUNTIFS(Reservas!$B$2:$B$501,$A14,Reservas!$C$2:$C$501,"&lt;="&amp;R$4,Reservas!$D$2:$D$501,"&gt;"&amp;R$4,Reservas!$L$2:$L$501,"&lt;&gt;Cancelada")=1,INDEX(Reservas!$A$1:$A$501,SUMPRODUCT((Reservas!$B$2:$B$501=$A14)*(Reservas!$C$2:$C$501&lt;=R$4)*(Reservas!$D$2:$D$501&gt;R$4)*(Reservas!$L$2:$L$501&lt;&gt;"Cancelada")*ROW(Reservas!$B$2:$B$501))),"")))</f>
        <v/>
      </c>
      <c r="S14" s="16">
        <f>IF(OR($A14="",S$4=""),"",IF(COUNTIFS(Reservas!$B$2:$B$501,$A14,Reservas!$C$2:$C$501,"&lt;="&amp;S$4,Reservas!$D$2:$D$501,"&gt;"&amp;S$4,Reservas!$L$2:$L$501,"&lt;&gt;Cancelada")&gt;1,"DOBLE",IF(COUNTIFS(Reservas!$B$2:$B$501,$A14,Reservas!$C$2:$C$501,"&lt;="&amp;S$4,Reservas!$D$2:$D$501,"&gt;"&amp;S$4,Reservas!$L$2:$L$501,"&lt;&gt;Cancelada")=1,INDEX(Reservas!$A$1:$A$501,SUMPRODUCT((Reservas!$B$2:$B$501=$A14)*(Reservas!$C$2:$C$501&lt;=S$4)*(Reservas!$D$2:$D$501&gt;S$4)*(Reservas!$L$2:$L$501&lt;&gt;"Cancelada")*ROW(Reservas!$B$2:$B$501))),"")))</f>
        <v/>
      </c>
      <c r="T14" s="16">
        <f>IF(OR($A14="",T$4=""),"",IF(COUNTIFS(Reservas!$B$2:$B$501,$A14,Reservas!$C$2:$C$501,"&lt;="&amp;T$4,Reservas!$D$2:$D$501,"&gt;"&amp;T$4,Reservas!$L$2:$L$501,"&lt;&gt;Cancelada")&gt;1,"DOBLE",IF(COUNTIFS(Reservas!$B$2:$B$501,$A14,Reservas!$C$2:$C$501,"&lt;="&amp;T$4,Reservas!$D$2:$D$501,"&gt;"&amp;T$4,Reservas!$L$2:$L$501,"&lt;&gt;Cancelada")=1,INDEX(Reservas!$A$1:$A$501,SUMPRODUCT((Reservas!$B$2:$B$501=$A14)*(Reservas!$C$2:$C$501&lt;=T$4)*(Reservas!$D$2:$D$501&gt;T$4)*(Reservas!$L$2:$L$501&lt;&gt;"Cancelada")*ROW(Reservas!$B$2:$B$501))),"")))</f>
        <v/>
      </c>
      <c r="U14" s="16">
        <f>IF(OR($A14="",U$4=""),"",IF(COUNTIFS(Reservas!$B$2:$B$501,$A14,Reservas!$C$2:$C$501,"&lt;="&amp;U$4,Reservas!$D$2:$D$501,"&gt;"&amp;U$4,Reservas!$L$2:$L$501,"&lt;&gt;Cancelada")&gt;1,"DOBLE",IF(COUNTIFS(Reservas!$B$2:$B$501,$A14,Reservas!$C$2:$C$501,"&lt;="&amp;U$4,Reservas!$D$2:$D$501,"&gt;"&amp;U$4,Reservas!$L$2:$L$501,"&lt;&gt;Cancelada")=1,INDEX(Reservas!$A$1:$A$501,SUMPRODUCT((Reservas!$B$2:$B$501=$A14)*(Reservas!$C$2:$C$501&lt;=U$4)*(Reservas!$D$2:$D$501&gt;U$4)*(Reservas!$L$2:$L$501&lt;&gt;"Cancelada")*ROW(Reservas!$B$2:$B$501))),"")))</f>
        <v/>
      </c>
      <c r="V14" s="16">
        <f>IF(OR($A14="",V$4=""),"",IF(COUNTIFS(Reservas!$B$2:$B$501,$A14,Reservas!$C$2:$C$501,"&lt;="&amp;V$4,Reservas!$D$2:$D$501,"&gt;"&amp;V$4,Reservas!$L$2:$L$501,"&lt;&gt;Cancelada")&gt;1,"DOBLE",IF(COUNTIFS(Reservas!$B$2:$B$501,$A14,Reservas!$C$2:$C$501,"&lt;="&amp;V$4,Reservas!$D$2:$D$501,"&gt;"&amp;V$4,Reservas!$L$2:$L$501,"&lt;&gt;Cancelada")=1,INDEX(Reservas!$A$1:$A$501,SUMPRODUCT((Reservas!$B$2:$B$501=$A14)*(Reservas!$C$2:$C$501&lt;=V$4)*(Reservas!$D$2:$D$501&gt;V$4)*(Reservas!$L$2:$L$501&lt;&gt;"Cancelada")*ROW(Reservas!$B$2:$B$501))),"")))</f>
        <v/>
      </c>
      <c r="W14" s="16">
        <f>IF(OR($A14="",W$4=""),"",IF(COUNTIFS(Reservas!$B$2:$B$501,$A14,Reservas!$C$2:$C$501,"&lt;="&amp;W$4,Reservas!$D$2:$D$501,"&gt;"&amp;W$4,Reservas!$L$2:$L$501,"&lt;&gt;Cancelada")&gt;1,"DOBLE",IF(COUNTIFS(Reservas!$B$2:$B$501,$A14,Reservas!$C$2:$C$501,"&lt;="&amp;W$4,Reservas!$D$2:$D$501,"&gt;"&amp;W$4,Reservas!$L$2:$L$501,"&lt;&gt;Cancelada")=1,INDEX(Reservas!$A$1:$A$501,SUMPRODUCT((Reservas!$B$2:$B$501=$A14)*(Reservas!$C$2:$C$501&lt;=W$4)*(Reservas!$D$2:$D$501&gt;W$4)*(Reservas!$L$2:$L$501&lt;&gt;"Cancelada")*ROW(Reservas!$B$2:$B$501))),"")))</f>
        <v/>
      </c>
      <c r="X14" s="16">
        <f>IF(OR($A14="",X$4=""),"",IF(COUNTIFS(Reservas!$B$2:$B$501,$A14,Reservas!$C$2:$C$501,"&lt;="&amp;X$4,Reservas!$D$2:$D$501,"&gt;"&amp;X$4,Reservas!$L$2:$L$501,"&lt;&gt;Cancelada")&gt;1,"DOBLE",IF(COUNTIFS(Reservas!$B$2:$B$501,$A14,Reservas!$C$2:$C$501,"&lt;="&amp;X$4,Reservas!$D$2:$D$501,"&gt;"&amp;X$4,Reservas!$L$2:$L$501,"&lt;&gt;Cancelada")=1,INDEX(Reservas!$A$1:$A$501,SUMPRODUCT((Reservas!$B$2:$B$501=$A14)*(Reservas!$C$2:$C$501&lt;=X$4)*(Reservas!$D$2:$D$501&gt;X$4)*(Reservas!$L$2:$L$501&lt;&gt;"Cancelada")*ROW(Reservas!$B$2:$B$501))),"")))</f>
        <v/>
      </c>
      <c r="Y14" s="16">
        <f>IF(OR($A14="",Y$4=""),"",IF(COUNTIFS(Reservas!$B$2:$B$501,$A14,Reservas!$C$2:$C$501,"&lt;="&amp;Y$4,Reservas!$D$2:$D$501,"&gt;"&amp;Y$4,Reservas!$L$2:$L$501,"&lt;&gt;Cancelada")&gt;1,"DOBLE",IF(COUNTIFS(Reservas!$B$2:$B$501,$A14,Reservas!$C$2:$C$501,"&lt;="&amp;Y$4,Reservas!$D$2:$D$501,"&gt;"&amp;Y$4,Reservas!$L$2:$L$501,"&lt;&gt;Cancelada")=1,INDEX(Reservas!$A$1:$A$501,SUMPRODUCT((Reservas!$B$2:$B$501=$A14)*(Reservas!$C$2:$C$501&lt;=Y$4)*(Reservas!$D$2:$D$501&gt;Y$4)*(Reservas!$L$2:$L$501&lt;&gt;"Cancelada")*ROW(Reservas!$B$2:$B$501))),"")))</f>
        <v/>
      </c>
      <c r="Z14" s="16">
        <f>IF(OR($A14="",Z$4=""),"",IF(COUNTIFS(Reservas!$B$2:$B$501,$A14,Reservas!$C$2:$C$501,"&lt;="&amp;Z$4,Reservas!$D$2:$D$501,"&gt;"&amp;Z$4,Reservas!$L$2:$L$501,"&lt;&gt;Cancelada")&gt;1,"DOBLE",IF(COUNTIFS(Reservas!$B$2:$B$501,$A14,Reservas!$C$2:$C$501,"&lt;="&amp;Z$4,Reservas!$D$2:$D$501,"&gt;"&amp;Z$4,Reservas!$L$2:$L$501,"&lt;&gt;Cancelada")=1,INDEX(Reservas!$A$1:$A$501,SUMPRODUCT((Reservas!$B$2:$B$501=$A14)*(Reservas!$C$2:$C$501&lt;=Z$4)*(Reservas!$D$2:$D$501&gt;Z$4)*(Reservas!$L$2:$L$501&lt;&gt;"Cancelada")*ROW(Reservas!$B$2:$B$501))),"")))</f>
        <v/>
      </c>
      <c r="AA14" s="16">
        <f>IF(OR($A14="",AA$4=""),"",IF(COUNTIFS(Reservas!$B$2:$B$501,$A14,Reservas!$C$2:$C$501,"&lt;="&amp;AA$4,Reservas!$D$2:$D$501,"&gt;"&amp;AA$4,Reservas!$L$2:$L$501,"&lt;&gt;Cancelada")&gt;1,"DOBLE",IF(COUNTIFS(Reservas!$B$2:$B$501,$A14,Reservas!$C$2:$C$501,"&lt;="&amp;AA$4,Reservas!$D$2:$D$501,"&gt;"&amp;AA$4,Reservas!$L$2:$L$501,"&lt;&gt;Cancelada")=1,INDEX(Reservas!$A$1:$A$501,SUMPRODUCT((Reservas!$B$2:$B$501=$A14)*(Reservas!$C$2:$C$501&lt;=AA$4)*(Reservas!$D$2:$D$501&gt;AA$4)*(Reservas!$L$2:$L$501&lt;&gt;"Cancelada")*ROW(Reservas!$B$2:$B$501))),"")))</f>
        <v/>
      </c>
      <c r="AB14" s="16">
        <f>IF(OR($A14="",AB$4=""),"",IF(COUNTIFS(Reservas!$B$2:$B$501,$A14,Reservas!$C$2:$C$501,"&lt;="&amp;AB$4,Reservas!$D$2:$D$501,"&gt;"&amp;AB$4,Reservas!$L$2:$L$501,"&lt;&gt;Cancelada")&gt;1,"DOBLE",IF(COUNTIFS(Reservas!$B$2:$B$501,$A14,Reservas!$C$2:$C$501,"&lt;="&amp;AB$4,Reservas!$D$2:$D$501,"&gt;"&amp;AB$4,Reservas!$L$2:$L$501,"&lt;&gt;Cancelada")=1,INDEX(Reservas!$A$1:$A$501,SUMPRODUCT((Reservas!$B$2:$B$501=$A14)*(Reservas!$C$2:$C$501&lt;=AB$4)*(Reservas!$D$2:$D$501&gt;AB$4)*(Reservas!$L$2:$L$501&lt;&gt;"Cancelada")*ROW(Reservas!$B$2:$B$501))),"")))</f>
        <v/>
      </c>
      <c r="AC14" s="16">
        <f>IF(OR($A14="",AC$4=""),"",IF(COUNTIFS(Reservas!$B$2:$B$501,$A14,Reservas!$C$2:$C$501,"&lt;="&amp;AC$4,Reservas!$D$2:$D$501,"&gt;"&amp;AC$4,Reservas!$L$2:$L$501,"&lt;&gt;Cancelada")&gt;1,"DOBLE",IF(COUNTIFS(Reservas!$B$2:$B$501,$A14,Reservas!$C$2:$C$501,"&lt;="&amp;AC$4,Reservas!$D$2:$D$501,"&gt;"&amp;AC$4,Reservas!$L$2:$L$501,"&lt;&gt;Cancelada")=1,INDEX(Reservas!$A$1:$A$501,SUMPRODUCT((Reservas!$B$2:$B$501=$A14)*(Reservas!$C$2:$C$501&lt;=AC$4)*(Reservas!$D$2:$D$501&gt;AC$4)*(Reservas!$L$2:$L$501&lt;&gt;"Cancelada")*ROW(Reservas!$B$2:$B$501))),"")))</f>
        <v/>
      </c>
      <c r="AD14" s="16">
        <f>IF(OR($A14="",AD$4=""),"",IF(COUNTIFS(Reservas!$B$2:$B$501,$A14,Reservas!$C$2:$C$501,"&lt;="&amp;AD$4,Reservas!$D$2:$D$501,"&gt;"&amp;AD$4,Reservas!$L$2:$L$501,"&lt;&gt;Cancelada")&gt;1,"DOBLE",IF(COUNTIFS(Reservas!$B$2:$B$501,$A14,Reservas!$C$2:$C$501,"&lt;="&amp;AD$4,Reservas!$D$2:$D$501,"&gt;"&amp;AD$4,Reservas!$L$2:$L$501,"&lt;&gt;Cancelada")=1,INDEX(Reservas!$A$1:$A$501,SUMPRODUCT((Reservas!$B$2:$B$501=$A14)*(Reservas!$C$2:$C$501&lt;=AD$4)*(Reservas!$D$2:$D$501&gt;AD$4)*(Reservas!$L$2:$L$501&lt;&gt;"Cancelada")*ROW(Reservas!$B$2:$B$501))),"")))</f>
        <v/>
      </c>
      <c r="AE14" s="16">
        <f>IF(OR($A14="",AE$4=""),"",IF(COUNTIFS(Reservas!$B$2:$B$501,$A14,Reservas!$C$2:$C$501,"&lt;="&amp;AE$4,Reservas!$D$2:$D$501,"&gt;"&amp;AE$4,Reservas!$L$2:$L$501,"&lt;&gt;Cancelada")&gt;1,"DOBLE",IF(COUNTIFS(Reservas!$B$2:$B$501,$A14,Reservas!$C$2:$C$501,"&lt;="&amp;AE$4,Reservas!$D$2:$D$501,"&gt;"&amp;AE$4,Reservas!$L$2:$L$501,"&lt;&gt;Cancelada")=1,INDEX(Reservas!$A$1:$A$501,SUMPRODUCT((Reservas!$B$2:$B$501=$A14)*(Reservas!$C$2:$C$501&lt;=AE$4)*(Reservas!$D$2:$D$501&gt;AE$4)*(Reservas!$L$2:$L$501&lt;&gt;"Cancelada")*ROW(Reservas!$B$2:$B$501))),"")))</f>
        <v/>
      </c>
      <c r="AF14" s="16">
        <f>IF(OR($A14="",AF$4=""),"",IF(COUNTIFS(Reservas!$B$2:$B$501,$A14,Reservas!$C$2:$C$501,"&lt;="&amp;AF$4,Reservas!$D$2:$D$501,"&gt;"&amp;AF$4,Reservas!$L$2:$L$501,"&lt;&gt;Cancelada")&gt;1,"DOBLE",IF(COUNTIFS(Reservas!$B$2:$B$501,$A14,Reservas!$C$2:$C$501,"&lt;="&amp;AF$4,Reservas!$D$2:$D$501,"&gt;"&amp;AF$4,Reservas!$L$2:$L$501,"&lt;&gt;Cancelada")=1,INDEX(Reservas!$A$1:$A$501,SUMPRODUCT((Reservas!$B$2:$B$501=$A14)*(Reservas!$C$2:$C$501&lt;=AF$4)*(Reservas!$D$2:$D$501&gt;AF$4)*(Reservas!$L$2:$L$501&lt;&gt;"Cancelada")*ROW(Reservas!$B$2:$B$501))),"")))</f>
        <v/>
      </c>
    </row>
    <row r="15">
      <c r="A15" s="17" t="inlineStr">
        <is>
          <t>Ocupadas</t>
        </is>
      </c>
      <c r="B15" s="18">
        <f>IF(B$4="","",SUMPRODUCT((LEN(B5:B14)&gt;0)*1))</f>
        <v/>
      </c>
      <c r="C15" s="18">
        <f>IF(C$4="","",SUMPRODUCT((LEN(C5:C14)&gt;0)*1))</f>
        <v/>
      </c>
      <c r="D15" s="18">
        <f>IF(D$4="","",SUMPRODUCT((LEN(D5:D14)&gt;0)*1))</f>
        <v/>
      </c>
      <c r="E15" s="18">
        <f>IF(E$4="","",SUMPRODUCT((LEN(E5:E14)&gt;0)*1))</f>
        <v/>
      </c>
      <c r="F15" s="18">
        <f>IF(F$4="","",SUMPRODUCT((LEN(F5:F14)&gt;0)*1))</f>
        <v/>
      </c>
      <c r="G15" s="18">
        <f>IF(G$4="","",SUMPRODUCT((LEN(G5:G14)&gt;0)*1))</f>
        <v/>
      </c>
      <c r="H15" s="18">
        <f>IF(H$4="","",SUMPRODUCT((LEN(H5:H14)&gt;0)*1))</f>
        <v/>
      </c>
      <c r="I15" s="18">
        <f>IF(I$4="","",SUMPRODUCT((LEN(I5:I14)&gt;0)*1))</f>
        <v/>
      </c>
      <c r="J15" s="18">
        <f>IF(J$4="","",SUMPRODUCT((LEN(J5:J14)&gt;0)*1))</f>
        <v/>
      </c>
      <c r="K15" s="18">
        <f>IF(K$4="","",SUMPRODUCT((LEN(K5:K14)&gt;0)*1))</f>
        <v/>
      </c>
      <c r="L15" s="18">
        <f>IF(L$4="","",SUMPRODUCT((LEN(L5:L14)&gt;0)*1))</f>
        <v/>
      </c>
      <c r="M15" s="18">
        <f>IF(M$4="","",SUMPRODUCT((LEN(M5:M14)&gt;0)*1))</f>
        <v/>
      </c>
      <c r="N15" s="18">
        <f>IF(N$4="","",SUMPRODUCT((LEN(N5:N14)&gt;0)*1))</f>
        <v/>
      </c>
      <c r="O15" s="18">
        <f>IF(O$4="","",SUMPRODUCT((LEN(O5:O14)&gt;0)*1))</f>
        <v/>
      </c>
      <c r="P15" s="18">
        <f>IF(P$4="","",SUMPRODUCT((LEN(P5:P14)&gt;0)*1))</f>
        <v/>
      </c>
      <c r="Q15" s="18">
        <f>IF(Q$4="","",SUMPRODUCT((LEN(Q5:Q14)&gt;0)*1))</f>
        <v/>
      </c>
      <c r="R15" s="18">
        <f>IF(R$4="","",SUMPRODUCT((LEN(R5:R14)&gt;0)*1))</f>
        <v/>
      </c>
      <c r="S15" s="18">
        <f>IF(S$4="","",SUMPRODUCT((LEN(S5:S14)&gt;0)*1))</f>
        <v/>
      </c>
      <c r="T15" s="18">
        <f>IF(T$4="","",SUMPRODUCT((LEN(T5:T14)&gt;0)*1))</f>
        <v/>
      </c>
      <c r="U15" s="18">
        <f>IF(U$4="","",SUMPRODUCT((LEN(U5:U14)&gt;0)*1))</f>
        <v/>
      </c>
      <c r="V15" s="18">
        <f>IF(V$4="","",SUMPRODUCT((LEN(V5:V14)&gt;0)*1))</f>
        <v/>
      </c>
      <c r="W15" s="18">
        <f>IF(W$4="","",SUMPRODUCT((LEN(W5:W14)&gt;0)*1))</f>
        <v/>
      </c>
      <c r="X15" s="18">
        <f>IF(X$4="","",SUMPRODUCT((LEN(X5:X14)&gt;0)*1))</f>
        <v/>
      </c>
      <c r="Y15" s="18">
        <f>IF(Y$4="","",SUMPRODUCT((LEN(Y5:Y14)&gt;0)*1))</f>
        <v/>
      </c>
      <c r="Z15" s="18">
        <f>IF(Z$4="","",SUMPRODUCT((LEN(Z5:Z14)&gt;0)*1))</f>
        <v/>
      </c>
      <c r="AA15" s="18">
        <f>IF(AA$4="","",SUMPRODUCT((LEN(AA5:AA14)&gt;0)*1))</f>
        <v/>
      </c>
      <c r="AB15" s="18">
        <f>IF(AB$4="","",SUMPRODUCT((LEN(AB5:AB14)&gt;0)*1))</f>
        <v/>
      </c>
      <c r="AC15" s="18">
        <f>IF(AC$4="","",SUMPRODUCT((LEN(AC5:AC14)&gt;0)*1))</f>
        <v/>
      </c>
      <c r="AD15" s="18">
        <f>IF(AD$4="","",SUMPRODUCT((LEN(AD5:AD14)&gt;0)*1))</f>
        <v/>
      </c>
      <c r="AE15" s="18">
        <f>IF(AE$4="","",SUMPRODUCT((LEN(AE5:AE14)&gt;0)*1))</f>
        <v/>
      </c>
      <c r="AF15" s="18">
        <f>IF(AF$4="","",SUMPRODUCT((LEN(AF5:AF14)&gt;0)*1))</f>
        <v/>
      </c>
    </row>
  </sheetData>
  <conditionalFormatting sqref="B5:AF14">
    <cfRule type="cellIs" priority="1" operator="equal" dxfId="4">
      <formula>"DOBLE"</formula>
    </cfRule>
    <cfRule type="expression" priority="2" dxfId="1">
      <formula>LEN(B5)&gt;0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8" t="inlineStr">
        <is>
          <t>Ocupación por cabaña y por mes</t>
        </is>
      </c>
    </row>
    <row r="2">
      <c r="A2" t="inlineStr">
        <is>
          <t>Primer mes:</t>
        </is>
      </c>
      <c r="B2" s="9" t="n">
        <v>46388</v>
      </c>
      <c r="D2" s="10" t="inlineStr">
        <is>
          <t>Ocupación = noches ocupadas ÷ noches del mes. Las reservas canceladas no cuentan.</t>
        </is>
      </c>
    </row>
    <row r="4">
      <c r="A4" s="19" t="inlineStr">
        <is>
          <t>Noches ocupadas</t>
        </is>
      </c>
    </row>
    <row r="5">
      <c r="A5" s="20" t="inlineStr">
        <is>
          <t>Cabaña</t>
        </is>
      </c>
      <c r="B5" s="21">
        <f>$B$2</f>
        <v/>
      </c>
      <c r="C5" s="21">
        <f>EDATE(B5,1)</f>
        <v/>
      </c>
      <c r="D5" s="21">
        <f>EDATE(C5,1)</f>
        <v/>
      </c>
      <c r="E5" s="21">
        <f>EDATE(D5,1)</f>
        <v/>
      </c>
      <c r="F5" s="21">
        <f>EDATE(E5,1)</f>
        <v/>
      </c>
      <c r="G5" s="21">
        <f>EDATE(F5,1)</f>
        <v/>
      </c>
      <c r="H5" s="21">
        <f>EDATE(G5,1)</f>
        <v/>
      </c>
      <c r="I5" s="21">
        <f>EDATE(H5,1)</f>
        <v/>
      </c>
      <c r="J5" s="21">
        <f>EDATE(I5,1)</f>
        <v/>
      </c>
      <c r="K5" s="21">
        <f>EDATE(J5,1)</f>
        <v/>
      </c>
      <c r="L5" s="21">
        <f>EDATE(K5,1)</f>
        <v/>
      </c>
      <c r="M5" s="21">
        <f>EDATE(L5,1)</f>
        <v/>
      </c>
      <c r="N5" s="20" t="inlineStr">
        <is>
          <t>Año</t>
        </is>
      </c>
    </row>
    <row r="6">
      <c r="A6" s="22">
        <f>IF(Grilla!$A$5="","",Grilla!$A$5)</f>
        <v/>
      </c>
      <c r="B6" s="23">
        <f>IF($A6="","",SUMPRODUCT((Reservas!$B$2:$B$501=$A6)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6" s="23">
        <f>IF($A6="","",SUMPRODUCT((Reservas!$B$2:$B$501=$A6)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6" s="23">
        <f>IF($A6="","",SUMPRODUCT((Reservas!$B$2:$B$501=$A6)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6" s="23">
        <f>IF($A6="","",SUMPRODUCT((Reservas!$B$2:$B$501=$A6)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6" s="23">
        <f>IF($A6="","",SUMPRODUCT((Reservas!$B$2:$B$501=$A6)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6" s="23">
        <f>IF($A6="","",SUMPRODUCT((Reservas!$B$2:$B$501=$A6)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6" s="23">
        <f>IF($A6="","",SUMPRODUCT((Reservas!$B$2:$B$501=$A6)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6" s="23">
        <f>IF($A6="","",SUMPRODUCT((Reservas!$B$2:$B$501=$A6)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6" s="23">
        <f>IF($A6="","",SUMPRODUCT((Reservas!$B$2:$B$501=$A6)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6" s="23">
        <f>IF($A6="","",SUMPRODUCT((Reservas!$B$2:$B$501=$A6)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6" s="23">
        <f>IF($A6="","",SUMPRODUCT((Reservas!$B$2:$B$501=$A6)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6" s="23">
        <f>IF($A6="","",SUMPRODUCT((Reservas!$B$2:$B$501=$A6)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6" s="18">
        <f>IF($A6="","",SUM(B6:M6))</f>
        <v/>
      </c>
    </row>
    <row r="7">
      <c r="A7" s="22">
        <f>IF(Grilla!$A$6="","",Grilla!$A$6)</f>
        <v/>
      </c>
      <c r="B7" s="23">
        <f>IF($A7="","",SUMPRODUCT((Reservas!$B$2:$B$501=$A7)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7" s="23">
        <f>IF($A7="","",SUMPRODUCT((Reservas!$B$2:$B$501=$A7)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7" s="23">
        <f>IF($A7="","",SUMPRODUCT((Reservas!$B$2:$B$501=$A7)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7" s="23">
        <f>IF($A7="","",SUMPRODUCT((Reservas!$B$2:$B$501=$A7)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7" s="23">
        <f>IF($A7="","",SUMPRODUCT((Reservas!$B$2:$B$501=$A7)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7" s="23">
        <f>IF($A7="","",SUMPRODUCT((Reservas!$B$2:$B$501=$A7)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7" s="23">
        <f>IF($A7="","",SUMPRODUCT((Reservas!$B$2:$B$501=$A7)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7" s="23">
        <f>IF($A7="","",SUMPRODUCT((Reservas!$B$2:$B$501=$A7)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7" s="23">
        <f>IF($A7="","",SUMPRODUCT((Reservas!$B$2:$B$501=$A7)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7" s="23">
        <f>IF($A7="","",SUMPRODUCT((Reservas!$B$2:$B$501=$A7)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7" s="23">
        <f>IF($A7="","",SUMPRODUCT((Reservas!$B$2:$B$501=$A7)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7" s="23">
        <f>IF($A7="","",SUMPRODUCT((Reservas!$B$2:$B$501=$A7)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7" s="18">
        <f>IF($A7="","",SUM(B7:M7))</f>
        <v/>
      </c>
    </row>
    <row r="8">
      <c r="A8" s="22">
        <f>IF(Grilla!$A$7="","",Grilla!$A$7)</f>
        <v/>
      </c>
      <c r="B8" s="23">
        <f>IF($A8="","",SUMPRODUCT((Reservas!$B$2:$B$501=$A8)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8" s="23">
        <f>IF($A8="","",SUMPRODUCT((Reservas!$B$2:$B$501=$A8)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8" s="23">
        <f>IF($A8="","",SUMPRODUCT((Reservas!$B$2:$B$501=$A8)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8" s="23">
        <f>IF($A8="","",SUMPRODUCT((Reservas!$B$2:$B$501=$A8)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8" s="23">
        <f>IF($A8="","",SUMPRODUCT((Reservas!$B$2:$B$501=$A8)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8" s="23">
        <f>IF($A8="","",SUMPRODUCT((Reservas!$B$2:$B$501=$A8)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8" s="23">
        <f>IF($A8="","",SUMPRODUCT((Reservas!$B$2:$B$501=$A8)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8" s="23">
        <f>IF($A8="","",SUMPRODUCT((Reservas!$B$2:$B$501=$A8)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8" s="23">
        <f>IF($A8="","",SUMPRODUCT((Reservas!$B$2:$B$501=$A8)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8" s="23">
        <f>IF($A8="","",SUMPRODUCT((Reservas!$B$2:$B$501=$A8)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8" s="23">
        <f>IF($A8="","",SUMPRODUCT((Reservas!$B$2:$B$501=$A8)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8" s="23">
        <f>IF($A8="","",SUMPRODUCT((Reservas!$B$2:$B$501=$A8)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8" s="18">
        <f>IF($A8="","",SUM(B8:M8))</f>
        <v/>
      </c>
    </row>
    <row r="9">
      <c r="A9" s="22">
        <f>IF(Grilla!$A$8="","",Grilla!$A$8)</f>
        <v/>
      </c>
      <c r="B9" s="23">
        <f>IF($A9="","",SUMPRODUCT((Reservas!$B$2:$B$501=$A9)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9" s="23">
        <f>IF($A9="","",SUMPRODUCT((Reservas!$B$2:$B$501=$A9)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9" s="23">
        <f>IF($A9="","",SUMPRODUCT((Reservas!$B$2:$B$501=$A9)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9" s="23">
        <f>IF($A9="","",SUMPRODUCT((Reservas!$B$2:$B$501=$A9)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9" s="23">
        <f>IF($A9="","",SUMPRODUCT((Reservas!$B$2:$B$501=$A9)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9" s="23">
        <f>IF($A9="","",SUMPRODUCT((Reservas!$B$2:$B$501=$A9)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9" s="23">
        <f>IF($A9="","",SUMPRODUCT((Reservas!$B$2:$B$501=$A9)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9" s="23">
        <f>IF($A9="","",SUMPRODUCT((Reservas!$B$2:$B$501=$A9)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9" s="23">
        <f>IF($A9="","",SUMPRODUCT((Reservas!$B$2:$B$501=$A9)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9" s="23">
        <f>IF($A9="","",SUMPRODUCT((Reservas!$B$2:$B$501=$A9)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9" s="23">
        <f>IF($A9="","",SUMPRODUCT((Reservas!$B$2:$B$501=$A9)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9" s="23">
        <f>IF($A9="","",SUMPRODUCT((Reservas!$B$2:$B$501=$A9)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9" s="18">
        <f>IF($A9="","",SUM(B9:M9))</f>
        <v/>
      </c>
    </row>
    <row r="10">
      <c r="A10" s="22">
        <f>IF(Grilla!$A$9="","",Grilla!$A$9)</f>
        <v/>
      </c>
      <c r="B10" s="23">
        <f>IF($A10="","",SUMPRODUCT((Reservas!$B$2:$B$501=$A10)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0" s="23">
        <f>IF($A10="","",SUMPRODUCT((Reservas!$B$2:$B$501=$A10)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0" s="23">
        <f>IF($A10="","",SUMPRODUCT((Reservas!$B$2:$B$501=$A10)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0" s="23">
        <f>IF($A10="","",SUMPRODUCT((Reservas!$B$2:$B$501=$A10)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0" s="23">
        <f>IF($A10="","",SUMPRODUCT((Reservas!$B$2:$B$501=$A10)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0" s="23">
        <f>IF($A10="","",SUMPRODUCT((Reservas!$B$2:$B$501=$A10)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0" s="23">
        <f>IF($A10="","",SUMPRODUCT((Reservas!$B$2:$B$501=$A10)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0" s="23">
        <f>IF($A10="","",SUMPRODUCT((Reservas!$B$2:$B$501=$A10)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0" s="23">
        <f>IF($A10="","",SUMPRODUCT((Reservas!$B$2:$B$501=$A10)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0" s="23">
        <f>IF($A10="","",SUMPRODUCT((Reservas!$B$2:$B$501=$A10)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0" s="23">
        <f>IF($A10="","",SUMPRODUCT((Reservas!$B$2:$B$501=$A10)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0" s="23">
        <f>IF($A10="","",SUMPRODUCT((Reservas!$B$2:$B$501=$A10)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0" s="18">
        <f>IF($A10="","",SUM(B10:M10))</f>
        <v/>
      </c>
    </row>
    <row r="11">
      <c r="A11" s="22">
        <f>IF(Grilla!$A$10="","",Grilla!$A$10)</f>
        <v/>
      </c>
      <c r="B11" s="23">
        <f>IF($A11="","",SUMPRODUCT((Reservas!$B$2:$B$501=$A11)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1" s="23">
        <f>IF($A11="","",SUMPRODUCT((Reservas!$B$2:$B$501=$A11)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1" s="23">
        <f>IF($A11="","",SUMPRODUCT((Reservas!$B$2:$B$501=$A11)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1" s="23">
        <f>IF($A11="","",SUMPRODUCT((Reservas!$B$2:$B$501=$A11)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1" s="23">
        <f>IF($A11="","",SUMPRODUCT((Reservas!$B$2:$B$501=$A11)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1" s="23">
        <f>IF($A11="","",SUMPRODUCT((Reservas!$B$2:$B$501=$A11)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1" s="23">
        <f>IF($A11="","",SUMPRODUCT((Reservas!$B$2:$B$501=$A11)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1" s="23">
        <f>IF($A11="","",SUMPRODUCT((Reservas!$B$2:$B$501=$A11)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1" s="23">
        <f>IF($A11="","",SUMPRODUCT((Reservas!$B$2:$B$501=$A11)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1" s="23">
        <f>IF($A11="","",SUMPRODUCT((Reservas!$B$2:$B$501=$A11)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1" s="23">
        <f>IF($A11="","",SUMPRODUCT((Reservas!$B$2:$B$501=$A11)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1" s="23">
        <f>IF($A11="","",SUMPRODUCT((Reservas!$B$2:$B$501=$A11)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1" s="18">
        <f>IF($A11="","",SUM(B11:M11))</f>
        <v/>
      </c>
    </row>
    <row r="12">
      <c r="A12" s="22">
        <f>IF(Grilla!$A$11="","",Grilla!$A$11)</f>
        <v/>
      </c>
      <c r="B12" s="23">
        <f>IF($A12="","",SUMPRODUCT((Reservas!$B$2:$B$501=$A12)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2" s="23">
        <f>IF($A12="","",SUMPRODUCT((Reservas!$B$2:$B$501=$A12)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2" s="23">
        <f>IF($A12="","",SUMPRODUCT((Reservas!$B$2:$B$501=$A12)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2" s="23">
        <f>IF($A12="","",SUMPRODUCT((Reservas!$B$2:$B$501=$A12)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2" s="23">
        <f>IF($A12="","",SUMPRODUCT((Reservas!$B$2:$B$501=$A12)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2" s="23">
        <f>IF($A12="","",SUMPRODUCT((Reservas!$B$2:$B$501=$A12)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2" s="23">
        <f>IF($A12="","",SUMPRODUCT((Reservas!$B$2:$B$501=$A12)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2" s="23">
        <f>IF($A12="","",SUMPRODUCT((Reservas!$B$2:$B$501=$A12)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2" s="23">
        <f>IF($A12="","",SUMPRODUCT((Reservas!$B$2:$B$501=$A12)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2" s="23">
        <f>IF($A12="","",SUMPRODUCT((Reservas!$B$2:$B$501=$A12)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2" s="23">
        <f>IF($A12="","",SUMPRODUCT((Reservas!$B$2:$B$501=$A12)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2" s="23">
        <f>IF($A12="","",SUMPRODUCT((Reservas!$B$2:$B$501=$A12)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2" s="18">
        <f>IF($A12="","",SUM(B12:M12))</f>
        <v/>
      </c>
    </row>
    <row r="13">
      <c r="A13" s="22">
        <f>IF(Grilla!$A$12="","",Grilla!$A$12)</f>
        <v/>
      </c>
      <c r="B13" s="23">
        <f>IF($A13="","",SUMPRODUCT((Reservas!$B$2:$B$501=$A13)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3" s="23">
        <f>IF($A13="","",SUMPRODUCT((Reservas!$B$2:$B$501=$A13)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3" s="23">
        <f>IF($A13="","",SUMPRODUCT((Reservas!$B$2:$B$501=$A13)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3" s="23">
        <f>IF($A13="","",SUMPRODUCT((Reservas!$B$2:$B$501=$A13)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3" s="23">
        <f>IF($A13="","",SUMPRODUCT((Reservas!$B$2:$B$501=$A13)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3" s="23">
        <f>IF($A13="","",SUMPRODUCT((Reservas!$B$2:$B$501=$A13)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3" s="23">
        <f>IF($A13="","",SUMPRODUCT((Reservas!$B$2:$B$501=$A13)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3" s="23">
        <f>IF($A13="","",SUMPRODUCT((Reservas!$B$2:$B$501=$A13)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3" s="23">
        <f>IF($A13="","",SUMPRODUCT((Reservas!$B$2:$B$501=$A13)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3" s="23">
        <f>IF($A13="","",SUMPRODUCT((Reservas!$B$2:$B$501=$A13)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3" s="23">
        <f>IF($A13="","",SUMPRODUCT((Reservas!$B$2:$B$501=$A13)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3" s="23">
        <f>IF($A13="","",SUMPRODUCT((Reservas!$B$2:$B$501=$A13)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3" s="18">
        <f>IF($A13="","",SUM(B13:M13))</f>
        <v/>
      </c>
    </row>
    <row r="14">
      <c r="A14" s="22">
        <f>IF(Grilla!$A$13="","",Grilla!$A$13)</f>
        <v/>
      </c>
      <c r="B14" s="23">
        <f>IF($A14="","",SUMPRODUCT((Reservas!$B$2:$B$501=$A14)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4" s="23">
        <f>IF($A14="","",SUMPRODUCT((Reservas!$B$2:$B$501=$A14)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4" s="23">
        <f>IF($A14="","",SUMPRODUCT((Reservas!$B$2:$B$501=$A14)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4" s="23">
        <f>IF($A14="","",SUMPRODUCT((Reservas!$B$2:$B$501=$A14)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4" s="23">
        <f>IF($A14="","",SUMPRODUCT((Reservas!$B$2:$B$501=$A14)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4" s="23">
        <f>IF($A14="","",SUMPRODUCT((Reservas!$B$2:$B$501=$A14)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4" s="23">
        <f>IF($A14="","",SUMPRODUCT((Reservas!$B$2:$B$501=$A14)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4" s="23">
        <f>IF($A14="","",SUMPRODUCT((Reservas!$B$2:$B$501=$A14)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4" s="23">
        <f>IF($A14="","",SUMPRODUCT((Reservas!$B$2:$B$501=$A14)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4" s="23">
        <f>IF($A14="","",SUMPRODUCT((Reservas!$B$2:$B$501=$A14)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4" s="23">
        <f>IF($A14="","",SUMPRODUCT((Reservas!$B$2:$B$501=$A14)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4" s="23">
        <f>IF($A14="","",SUMPRODUCT((Reservas!$B$2:$B$501=$A14)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4" s="18">
        <f>IF($A14="","",SUM(B14:M14))</f>
        <v/>
      </c>
    </row>
    <row r="15">
      <c r="A15" s="22">
        <f>IF(Grilla!$A$14="","",Grilla!$A$14)</f>
        <v/>
      </c>
      <c r="B15" s="23">
        <f>IF($A15="","",SUMPRODUCT((Reservas!$B$2:$B$501=$A15)*(Reservas!$L$2:$L$501&lt;&gt;"Cancelada")*(Reservas!$D$2:$D$501&gt;B$5)*(Reservas!$C$2:$C$501&lt;EDATE(B$5,1))*(((Reservas!$D$2:$D$501&lt;EDATE(B$5,1))*Reservas!$D$2:$D$501+(Reservas!$D$2:$D$501&gt;=EDATE(B$5,1))*EDATE(B$5,1))-((Reservas!$C$2:$C$501&gt;B$5)*Reservas!$C$2:$C$501+(Reservas!$C$2:$C$501&lt;=B$5)*B$5))))</f>
        <v/>
      </c>
      <c r="C15" s="23">
        <f>IF($A15="","",SUMPRODUCT((Reservas!$B$2:$B$501=$A15)*(Reservas!$L$2:$L$501&lt;&gt;"Cancelada")*(Reservas!$D$2:$D$501&gt;C$5)*(Reservas!$C$2:$C$501&lt;EDATE(C$5,1))*(((Reservas!$D$2:$D$501&lt;EDATE(C$5,1))*Reservas!$D$2:$D$501+(Reservas!$D$2:$D$501&gt;=EDATE(C$5,1))*EDATE(C$5,1))-((Reservas!$C$2:$C$501&gt;C$5)*Reservas!$C$2:$C$501+(Reservas!$C$2:$C$501&lt;=C$5)*C$5))))</f>
        <v/>
      </c>
      <c r="D15" s="23">
        <f>IF($A15="","",SUMPRODUCT((Reservas!$B$2:$B$501=$A15)*(Reservas!$L$2:$L$501&lt;&gt;"Cancelada")*(Reservas!$D$2:$D$501&gt;D$5)*(Reservas!$C$2:$C$501&lt;EDATE(D$5,1))*(((Reservas!$D$2:$D$501&lt;EDATE(D$5,1))*Reservas!$D$2:$D$501+(Reservas!$D$2:$D$501&gt;=EDATE(D$5,1))*EDATE(D$5,1))-((Reservas!$C$2:$C$501&gt;D$5)*Reservas!$C$2:$C$501+(Reservas!$C$2:$C$501&lt;=D$5)*D$5))))</f>
        <v/>
      </c>
      <c r="E15" s="23">
        <f>IF($A15="","",SUMPRODUCT((Reservas!$B$2:$B$501=$A15)*(Reservas!$L$2:$L$501&lt;&gt;"Cancelada")*(Reservas!$D$2:$D$501&gt;E$5)*(Reservas!$C$2:$C$501&lt;EDATE(E$5,1))*(((Reservas!$D$2:$D$501&lt;EDATE(E$5,1))*Reservas!$D$2:$D$501+(Reservas!$D$2:$D$501&gt;=EDATE(E$5,1))*EDATE(E$5,1))-((Reservas!$C$2:$C$501&gt;E$5)*Reservas!$C$2:$C$501+(Reservas!$C$2:$C$501&lt;=E$5)*E$5))))</f>
        <v/>
      </c>
      <c r="F15" s="23">
        <f>IF($A15="","",SUMPRODUCT((Reservas!$B$2:$B$501=$A15)*(Reservas!$L$2:$L$501&lt;&gt;"Cancelada")*(Reservas!$D$2:$D$501&gt;F$5)*(Reservas!$C$2:$C$501&lt;EDATE(F$5,1))*(((Reservas!$D$2:$D$501&lt;EDATE(F$5,1))*Reservas!$D$2:$D$501+(Reservas!$D$2:$D$501&gt;=EDATE(F$5,1))*EDATE(F$5,1))-((Reservas!$C$2:$C$501&gt;F$5)*Reservas!$C$2:$C$501+(Reservas!$C$2:$C$501&lt;=F$5)*F$5))))</f>
        <v/>
      </c>
      <c r="G15" s="23">
        <f>IF($A15="","",SUMPRODUCT((Reservas!$B$2:$B$501=$A15)*(Reservas!$L$2:$L$501&lt;&gt;"Cancelada")*(Reservas!$D$2:$D$501&gt;G$5)*(Reservas!$C$2:$C$501&lt;EDATE(G$5,1))*(((Reservas!$D$2:$D$501&lt;EDATE(G$5,1))*Reservas!$D$2:$D$501+(Reservas!$D$2:$D$501&gt;=EDATE(G$5,1))*EDATE(G$5,1))-((Reservas!$C$2:$C$501&gt;G$5)*Reservas!$C$2:$C$501+(Reservas!$C$2:$C$501&lt;=G$5)*G$5))))</f>
        <v/>
      </c>
      <c r="H15" s="23">
        <f>IF($A15="","",SUMPRODUCT((Reservas!$B$2:$B$501=$A15)*(Reservas!$L$2:$L$501&lt;&gt;"Cancelada")*(Reservas!$D$2:$D$501&gt;H$5)*(Reservas!$C$2:$C$501&lt;EDATE(H$5,1))*(((Reservas!$D$2:$D$501&lt;EDATE(H$5,1))*Reservas!$D$2:$D$501+(Reservas!$D$2:$D$501&gt;=EDATE(H$5,1))*EDATE(H$5,1))-((Reservas!$C$2:$C$501&gt;H$5)*Reservas!$C$2:$C$501+(Reservas!$C$2:$C$501&lt;=H$5)*H$5))))</f>
        <v/>
      </c>
      <c r="I15" s="23">
        <f>IF($A15="","",SUMPRODUCT((Reservas!$B$2:$B$501=$A15)*(Reservas!$L$2:$L$501&lt;&gt;"Cancelada")*(Reservas!$D$2:$D$501&gt;I$5)*(Reservas!$C$2:$C$501&lt;EDATE(I$5,1))*(((Reservas!$D$2:$D$501&lt;EDATE(I$5,1))*Reservas!$D$2:$D$501+(Reservas!$D$2:$D$501&gt;=EDATE(I$5,1))*EDATE(I$5,1))-((Reservas!$C$2:$C$501&gt;I$5)*Reservas!$C$2:$C$501+(Reservas!$C$2:$C$501&lt;=I$5)*I$5))))</f>
        <v/>
      </c>
      <c r="J15" s="23">
        <f>IF($A15="","",SUMPRODUCT((Reservas!$B$2:$B$501=$A15)*(Reservas!$L$2:$L$501&lt;&gt;"Cancelada")*(Reservas!$D$2:$D$501&gt;J$5)*(Reservas!$C$2:$C$501&lt;EDATE(J$5,1))*(((Reservas!$D$2:$D$501&lt;EDATE(J$5,1))*Reservas!$D$2:$D$501+(Reservas!$D$2:$D$501&gt;=EDATE(J$5,1))*EDATE(J$5,1))-((Reservas!$C$2:$C$501&gt;J$5)*Reservas!$C$2:$C$501+(Reservas!$C$2:$C$501&lt;=J$5)*J$5))))</f>
        <v/>
      </c>
      <c r="K15" s="23">
        <f>IF($A15="","",SUMPRODUCT((Reservas!$B$2:$B$501=$A15)*(Reservas!$L$2:$L$501&lt;&gt;"Cancelada")*(Reservas!$D$2:$D$501&gt;K$5)*(Reservas!$C$2:$C$501&lt;EDATE(K$5,1))*(((Reservas!$D$2:$D$501&lt;EDATE(K$5,1))*Reservas!$D$2:$D$501+(Reservas!$D$2:$D$501&gt;=EDATE(K$5,1))*EDATE(K$5,1))-((Reservas!$C$2:$C$501&gt;K$5)*Reservas!$C$2:$C$501+(Reservas!$C$2:$C$501&lt;=K$5)*K$5))))</f>
        <v/>
      </c>
      <c r="L15" s="23">
        <f>IF($A15="","",SUMPRODUCT((Reservas!$B$2:$B$501=$A15)*(Reservas!$L$2:$L$501&lt;&gt;"Cancelada")*(Reservas!$D$2:$D$501&gt;L$5)*(Reservas!$C$2:$C$501&lt;EDATE(L$5,1))*(((Reservas!$D$2:$D$501&lt;EDATE(L$5,1))*Reservas!$D$2:$D$501+(Reservas!$D$2:$D$501&gt;=EDATE(L$5,1))*EDATE(L$5,1))-((Reservas!$C$2:$C$501&gt;L$5)*Reservas!$C$2:$C$501+(Reservas!$C$2:$C$501&lt;=L$5)*L$5))))</f>
        <v/>
      </c>
      <c r="M15" s="23">
        <f>IF($A15="","",SUMPRODUCT((Reservas!$B$2:$B$501=$A15)*(Reservas!$L$2:$L$501&lt;&gt;"Cancelada")*(Reservas!$D$2:$D$501&gt;M$5)*(Reservas!$C$2:$C$501&lt;EDATE(M$5,1))*(((Reservas!$D$2:$D$501&lt;EDATE(M$5,1))*Reservas!$D$2:$D$501+(Reservas!$D$2:$D$501&gt;=EDATE(M$5,1))*EDATE(M$5,1))-((Reservas!$C$2:$C$501&gt;M$5)*Reservas!$C$2:$C$501+(Reservas!$C$2:$C$501&lt;=M$5)*M$5))))</f>
        <v/>
      </c>
      <c r="N15" s="18">
        <f>IF($A15="","",SUM(B15:M15))</f>
        <v/>
      </c>
    </row>
    <row r="16">
      <c r="A16" s="17" t="inlineStr">
        <is>
          <t>Complejo</t>
        </is>
      </c>
      <c r="B16" s="18">
        <f>SUM(B6:B15)</f>
        <v/>
      </c>
      <c r="C16" s="18">
        <f>SUM(C6:C15)</f>
        <v/>
      </c>
      <c r="D16" s="18">
        <f>SUM(D6:D15)</f>
        <v/>
      </c>
      <c r="E16" s="18">
        <f>SUM(E6:E15)</f>
        <v/>
      </c>
      <c r="F16" s="18">
        <f>SUM(F6:F15)</f>
        <v/>
      </c>
      <c r="G16" s="18">
        <f>SUM(G6:G15)</f>
        <v/>
      </c>
      <c r="H16" s="18">
        <f>SUM(H6:H15)</f>
        <v/>
      </c>
      <c r="I16" s="18">
        <f>SUM(I6:I15)</f>
        <v/>
      </c>
      <c r="J16" s="18">
        <f>SUM(J6:J15)</f>
        <v/>
      </c>
      <c r="K16" s="18">
        <f>SUM(K6:K15)</f>
        <v/>
      </c>
      <c r="L16" s="18">
        <f>SUM(L6:L15)</f>
        <v/>
      </c>
      <c r="M16" s="18">
        <f>SUM(M6:M15)</f>
        <v/>
      </c>
      <c r="N16" s="18">
        <f>SUM(N6:N15)</f>
        <v/>
      </c>
    </row>
    <row r="18">
      <c r="A18" s="19" t="inlineStr">
        <is>
          <t>Ocupación %</t>
        </is>
      </c>
    </row>
    <row r="19">
      <c r="A19" s="20" t="inlineStr">
        <is>
          <t>Cabaña</t>
        </is>
      </c>
      <c r="B19" s="21">
        <f>$B$2</f>
        <v/>
      </c>
      <c r="C19" s="21">
        <f>EDATE(B19,1)</f>
        <v/>
      </c>
      <c r="D19" s="21">
        <f>EDATE(C19,1)</f>
        <v/>
      </c>
      <c r="E19" s="21">
        <f>EDATE(D19,1)</f>
        <v/>
      </c>
      <c r="F19" s="21">
        <f>EDATE(E19,1)</f>
        <v/>
      </c>
      <c r="G19" s="21">
        <f>EDATE(F19,1)</f>
        <v/>
      </c>
      <c r="H19" s="21">
        <f>EDATE(G19,1)</f>
        <v/>
      </c>
      <c r="I19" s="21">
        <f>EDATE(H19,1)</f>
        <v/>
      </c>
      <c r="J19" s="21">
        <f>EDATE(I19,1)</f>
        <v/>
      </c>
      <c r="K19" s="21">
        <f>EDATE(J19,1)</f>
        <v/>
      </c>
      <c r="L19" s="21">
        <f>EDATE(K19,1)</f>
        <v/>
      </c>
      <c r="M19" s="21">
        <f>EDATE(L19,1)</f>
        <v/>
      </c>
      <c r="N19" s="20" t="inlineStr">
        <is>
          <t>Año</t>
        </is>
      </c>
    </row>
    <row r="20">
      <c r="A20" s="22">
        <f>IF(Grilla!$A$5="","",Grilla!$A$5)</f>
        <v/>
      </c>
      <c r="B20" s="24">
        <f>IF($A20="","",SUMPRODUCT((Reservas!$B$2:$B$501=$A20)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0" s="24">
        <f>IF($A20="","",SUMPRODUCT((Reservas!$B$2:$B$501=$A20)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0" s="24">
        <f>IF($A20="","",SUMPRODUCT((Reservas!$B$2:$B$501=$A20)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0" s="24">
        <f>IF($A20="","",SUMPRODUCT((Reservas!$B$2:$B$501=$A20)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0" s="24">
        <f>IF($A20="","",SUMPRODUCT((Reservas!$B$2:$B$501=$A20)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0" s="24">
        <f>IF($A20="","",SUMPRODUCT((Reservas!$B$2:$B$501=$A20)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0" s="24">
        <f>IF($A20="","",SUMPRODUCT((Reservas!$B$2:$B$501=$A20)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0" s="24">
        <f>IF($A20="","",SUMPRODUCT((Reservas!$B$2:$B$501=$A20)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0" s="24">
        <f>IF($A20="","",SUMPRODUCT((Reservas!$B$2:$B$501=$A20)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0" s="24">
        <f>IF($A20="","",SUMPRODUCT((Reservas!$B$2:$B$501=$A20)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0" s="24">
        <f>IF($A20="","",SUMPRODUCT((Reservas!$B$2:$B$501=$A20)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0" s="24">
        <f>IF($A20="","",SUMPRODUCT((Reservas!$B$2:$B$501=$A20)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0" s="25">
        <f>IF($A20="","",SUM(B6:M6)/(EDATE($B$19,12)-$B$19))</f>
        <v/>
      </c>
    </row>
    <row r="21">
      <c r="A21" s="22">
        <f>IF(Grilla!$A$6="","",Grilla!$A$6)</f>
        <v/>
      </c>
      <c r="B21" s="24">
        <f>IF($A21="","",SUMPRODUCT((Reservas!$B$2:$B$501=$A21)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1" s="24">
        <f>IF($A21="","",SUMPRODUCT((Reservas!$B$2:$B$501=$A21)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1" s="24">
        <f>IF($A21="","",SUMPRODUCT((Reservas!$B$2:$B$501=$A21)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1" s="24">
        <f>IF($A21="","",SUMPRODUCT((Reservas!$B$2:$B$501=$A21)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1" s="24">
        <f>IF($A21="","",SUMPRODUCT((Reservas!$B$2:$B$501=$A21)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1" s="24">
        <f>IF($A21="","",SUMPRODUCT((Reservas!$B$2:$B$501=$A21)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1" s="24">
        <f>IF($A21="","",SUMPRODUCT((Reservas!$B$2:$B$501=$A21)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1" s="24">
        <f>IF($A21="","",SUMPRODUCT((Reservas!$B$2:$B$501=$A21)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1" s="24">
        <f>IF($A21="","",SUMPRODUCT((Reservas!$B$2:$B$501=$A21)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1" s="24">
        <f>IF($A21="","",SUMPRODUCT((Reservas!$B$2:$B$501=$A21)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1" s="24">
        <f>IF($A21="","",SUMPRODUCT((Reservas!$B$2:$B$501=$A21)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1" s="24">
        <f>IF($A21="","",SUMPRODUCT((Reservas!$B$2:$B$501=$A21)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1" s="25">
        <f>IF($A21="","",SUM(B7:M7)/(EDATE($B$19,12)-$B$19))</f>
        <v/>
      </c>
    </row>
    <row r="22">
      <c r="A22" s="22">
        <f>IF(Grilla!$A$7="","",Grilla!$A$7)</f>
        <v/>
      </c>
      <c r="B22" s="24">
        <f>IF($A22="","",SUMPRODUCT((Reservas!$B$2:$B$501=$A22)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2" s="24">
        <f>IF($A22="","",SUMPRODUCT((Reservas!$B$2:$B$501=$A22)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2" s="24">
        <f>IF($A22="","",SUMPRODUCT((Reservas!$B$2:$B$501=$A22)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2" s="24">
        <f>IF($A22="","",SUMPRODUCT((Reservas!$B$2:$B$501=$A22)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2" s="24">
        <f>IF($A22="","",SUMPRODUCT((Reservas!$B$2:$B$501=$A22)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2" s="24">
        <f>IF($A22="","",SUMPRODUCT((Reservas!$B$2:$B$501=$A22)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2" s="24">
        <f>IF($A22="","",SUMPRODUCT((Reservas!$B$2:$B$501=$A22)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2" s="24">
        <f>IF($A22="","",SUMPRODUCT((Reservas!$B$2:$B$501=$A22)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2" s="24">
        <f>IF($A22="","",SUMPRODUCT((Reservas!$B$2:$B$501=$A22)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2" s="24">
        <f>IF($A22="","",SUMPRODUCT((Reservas!$B$2:$B$501=$A22)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2" s="24">
        <f>IF($A22="","",SUMPRODUCT((Reservas!$B$2:$B$501=$A22)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2" s="24">
        <f>IF($A22="","",SUMPRODUCT((Reservas!$B$2:$B$501=$A22)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2" s="25">
        <f>IF($A22="","",SUM(B8:M8)/(EDATE($B$19,12)-$B$19))</f>
        <v/>
      </c>
    </row>
    <row r="23">
      <c r="A23" s="22">
        <f>IF(Grilla!$A$8="","",Grilla!$A$8)</f>
        <v/>
      </c>
      <c r="B23" s="24">
        <f>IF($A23="","",SUMPRODUCT((Reservas!$B$2:$B$501=$A23)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3" s="24">
        <f>IF($A23="","",SUMPRODUCT((Reservas!$B$2:$B$501=$A23)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3" s="24">
        <f>IF($A23="","",SUMPRODUCT((Reservas!$B$2:$B$501=$A23)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3" s="24">
        <f>IF($A23="","",SUMPRODUCT((Reservas!$B$2:$B$501=$A23)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3" s="24">
        <f>IF($A23="","",SUMPRODUCT((Reservas!$B$2:$B$501=$A23)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3" s="24">
        <f>IF($A23="","",SUMPRODUCT((Reservas!$B$2:$B$501=$A23)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3" s="24">
        <f>IF($A23="","",SUMPRODUCT((Reservas!$B$2:$B$501=$A23)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3" s="24">
        <f>IF($A23="","",SUMPRODUCT((Reservas!$B$2:$B$501=$A23)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3" s="24">
        <f>IF($A23="","",SUMPRODUCT((Reservas!$B$2:$B$501=$A23)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3" s="24">
        <f>IF($A23="","",SUMPRODUCT((Reservas!$B$2:$B$501=$A23)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3" s="24">
        <f>IF($A23="","",SUMPRODUCT((Reservas!$B$2:$B$501=$A23)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3" s="24">
        <f>IF($A23="","",SUMPRODUCT((Reservas!$B$2:$B$501=$A23)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3" s="25">
        <f>IF($A23="","",SUM(B9:M9)/(EDATE($B$19,12)-$B$19))</f>
        <v/>
      </c>
    </row>
    <row r="24">
      <c r="A24" s="22">
        <f>IF(Grilla!$A$9="","",Grilla!$A$9)</f>
        <v/>
      </c>
      <c r="B24" s="24">
        <f>IF($A24="","",SUMPRODUCT((Reservas!$B$2:$B$501=$A24)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4" s="24">
        <f>IF($A24="","",SUMPRODUCT((Reservas!$B$2:$B$501=$A24)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4" s="24">
        <f>IF($A24="","",SUMPRODUCT((Reservas!$B$2:$B$501=$A24)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4" s="24">
        <f>IF($A24="","",SUMPRODUCT((Reservas!$B$2:$B$501=$A24)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4" s="24">
        <f>IF($A24="","",SUMPRODUCT((Reservas!$B$2:$B$501=$A24)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4" s="24">
        <f>IF($A24="","",SUMPRODUCT((Reservas!$B$2:$B$501=$A24)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4" s="24">
        <f>IF($A24="","",SUMPRODUCT((Reservas!$B$2:$B$501=$A24)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4" s="24">
        <f>IF($A24="","",SUMPRODUCT((Reservas!$B$2:$B$501=$A24)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4" s="24">
        <f>IF($A24="","",SUMPRODUCT((Reservas!$B$2:$B$501=$A24)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4" s="24">
        <f>IF($A24="","",SUMPRODUCT((Reservas!$B$2:$B$501=$A24)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4" s="24">
        <f>IF($A24="","",SUMPRODUCT((Reservas!$B$2:$B$501=$A24)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4" s="24">
        <f>IF($A24="","",SUMPRODUCT((Reservas!$B$2:$B$501=$A24)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4" s="25">
        <f>IF($A24="","",SUM(B10:M10)/(EDATE($B$19,12)-$B$19))</f>
        <v/>
      </c>
    </row>
    <row r="25">
      <c r="A25" s="22">
        <f>IF(Grilla!$A$10="","",Grilla!$A$10)</f>
        <v/>
      </c>
      <c r="B25" s="24">
        <f>IF($A25="","",SUMPRODUCT((Reservas!$B$2:$B$501=$A25)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5" s="24">
        <f>IF($A25="","",SUMPRODUCT((Reservas!$B$2:$B$501=$A25)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5" s="24">
        <f>IF($A25="","",SUMPRODUCT((Reservas!$B$2:$B$501=$A25)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5" s="24">
        <f>IF($A25="","",SUMPRODUCT((Reservas!$B$2:$B$501=$A25)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5" s="24">
        <f>IF($A25="","",SUMPRODUCT((Reservas!$B$2:$B$501=$A25)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5" s="24">
        <f>IF($A25="","",SUMPRODUCT((Reservas!$B$2:$B$501=$A25)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5" s="24">
        <f>IF($A25="","",SUMPRODUCT((Reservas!$B$2:$B$501=$A25)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5" s="24">
        <f>IF($A25="","",SUMPRODUCT((Reservas!$B$2:$B$501=$A25)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5" s="24">
        <f>IF($A25="","",SUMPRODUCT((Reservas!$B$2:$B$501=$A25)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5" s="24">
        <f>IF($A25="","",SUMPRODUCT((Reservas!$B$2:$B$501=$A25)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5" s="24">
        <f>IF($A25="","",SUMPRODUCT((Reservas!$B$2:$B$501=$A25)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5" s="24">
        <f>IF($A25="","",SUMPRODUCT((Reservas!$B$2:$B$501=$A25)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5" s="25">
        <f>IF($A25="","",SUM(B11:M11)/(EDATE($B$19,12)-$B$19))</f>
        <v/>
      </c>
    </row>
    <row r="26">
      <c r="A26" s="22">
        <f>IF(Grilla!$A$11="","",Grilla!$A$11)</f>
        <v/>
      </c>
      <c r="B26" s="24">
        <f>IF($A26="","",SUMPRODUCT((Reservas!$B$2:$B$501=$A26)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6" s="24">
        <f>IF($A26="","",SUMPRODUCT((Reservas!$B$2:$B$501=$A26)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6" s="24">
        <f>IF($A26="","",SUMPRODUCT((Reservas!$B$2:$B$501=$A26)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6" s="24">
        <f>IF($A26="","",SUMPRODUCT((Reservas!$B$2:$B$501=$A26)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6" s="24">
        <f>IF($A26="","",SUMPRODUCT((Reservas!$B$2:$B$501=$A26)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6" s="24">
        <f>IF($A26="","",SUMPRODUCT((Reservas!$B$2:$B$501=$A26)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6" s="24">
        <f>IF($A26="","",SUMPRODUCT((Reservas!$B$2:$B$501=$A26)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6" s="24">
        <f>IF($A26="","",SUMPRODUCT((Reservas!$B$2:$B$501=$A26)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6" s="24">
        <f>IF($A26="","",SUMPRODUCT((Reservas!$B$2:$B$501=$A26)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6" s="24">
        <f>IF($A26="","",SUMPRODUCT((Reservas!$B$2:$B$501=$A26)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6" s="24">
        <f>IF($A26="","",SUMPRODUCT((Reservas!$B$2:$B$501=$A26)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6" s="24">
        <f>IF($A26="","",SUMPRODUCT((Reservas!$B$2:$B$501=$A26)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6" s="25">
        <f>IF($A26="","",SUM(B12:M12)/(EDATE($B$19,12)-$B$19))</f>
        <v/>
      </c>
    </row>
    <row r="27">
      <c r="A27" s="22">
        <f>IF(Grilla!$A$12="","",Grilla!$A$12)</f>
        <v/>
      </c>
      <c r="B27" s="24">
        <f>IF($A27="","",SUMPRODUCT((Reservas!$B$2:$B$501=$A27)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7" s="24">
        <f>IF($A27="","",SUMPRODUCT((Reservas!$B$2:$B$501=$A27)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7" s="24">
        <f>IF($A27="","",SUMPRODUCT((Reservas!$B$2:$B$501=$A27)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7" s="24">
        <f>IF($A27="","",SUMPRODUCT((Reservas!$B$2:$B$501=$A27)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7" s="24">
        <f>IF($A27="","",SUMPRODUCT((Reservas!$B$2:$B$501=$A27)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7" s="24">
        <f>IF($A27="","",SUMPRODUCT((Reservas!$B$2:$B$501=$A27)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7" s="24">
        <f>IF($A27="","",SUMPRODUCT((Reservas!$B$2:$B$501=$A27)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7" s="24">
        <f>IF($A27="","",SUMPRODUCT((Reservas!$B$2:$B$501=$A27)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7" s="24">
        <f>IF($A27="","",SUMPRODUCT((Reservas!$B$2:$B$501=$A27)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7" s="24">
        <f>IF($A27="","",SUMPRODUCT((Reservas!$B$2:$B$501=$A27)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7" s="24">
        <f>IF($A27="","",SUMPRODUCT((Reservas!$B$2:$B$501=$A27)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7" s="24">
        <f>IF($A27="","",SUMPRODUCT((Reservas!$B$2:$B$501=$A27)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7" s="25">
        <f>IF($A27="","",SUM(B13:M13)/(EDATE($B$19,12)-$B$19))</f>
        <v/>
      </c>
    </row>
    <row r="28">
      <c r="A28" s="22">
        <f>IF(Grilla!$A$13="","",Grilla!$A$13)</f>
        <v/>
      </c>
      <c r="B28" s="24">
        <f>IF($A28="","",SUMPRODUCT((Reservas!$B$2:$B$501=$A28)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8" s="24">
        <f>IF($A28="","",SUMPRODUCT((Reservas!$B$2:$B$501=$A28)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8" s="24">
        <f>IF($A28="","",SUMPRODUCT((Reservas!$B$2:$B$501=$A28)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8" s="24">
        <f>IF($A28="","",SUMPRODUCT((Reservas!$B$2:$B$501=$A28)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8" s="24">
        <f>IF($A28="","",SUMPRODUCT((Reservas!$B$2:$B$501=$A28)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8" s="24">
        <f>IF($A28="","",SUMPRODUCT((Reservas!$B$2:$B$501=$A28)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8" s="24">
        <f>IF($A28="","",SUMPRODUCT((Reservas!$B$2:$B$501=$A28)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8" s="24">
        <f>IF($A28="","",SUMPRODUCT((Reservas!$B$2:$B$501=$A28)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8" s="24">
        <f>IF($A28="","",SUMPRODUCT((Reservas!$B$2:$B$501=$A28)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8" s="24">
        <f>IF($A28="","",SUMPRODUCT((Reservas!$B$2:$B$501=$A28)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8" s="24">
        <f>IF($A28="","",SUMPRODUCT((Reservas!$B$2:$B$501=$A28)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8" s="24">
        <f>IF($A28="","",SUMPRODUCT((Reservas!$B$2:$B$501=$A28)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8" s="25">
        <f>IF($A28="","",SUM(B14:M14)/(EDATE($B$19,12)-$B$19))</f>
        <v/>
      </c>
    </row>
    <row r="29">
      <c r="A29" s="22">
        <f>IF(Grilla!$A$14="","",Grilla!$A$14)</f>
        <v/>
      </c>
      <c r="B29" s="24">
        <f>IF($A29="","",SUMPRODUCT((Reservas!$B$2:$B$501=$A29)*(Reservas!$L$2:$L$501&lt;&gt;"Cancelada")*(Reservas!$D$2:$D$501&gt;B$19)*(Reservas!$C$2:$C$501&lt;EDATE(B$19,1))*(((Reservas!$D$2:$D$501&lt;EDATE(B$19,1))*Reservas!$D$2:$D$501+(Reservas!$D$2:$D$501&gt;=EDATE(B$19,1))*EDATE(B$19,1))-((Reservas!$C$2:$C$501&gt;B$19)*Reservas!$C$2:$C$501+(Reservas!$C$2:$C$501&lt;=B$19)*B$19)))/(EDATE(B$19,1)-B$19))</f>
        <v/>
      </c>
      <c r="C29" s="24">
        <f>IF($A29="","",SUMPRODUCT((Reservas!$B$2:$B$501=$A29)*(Reservas!$L$2:$L$501&lt;&gt;"Cancelada")*(Reservas!$D$2:$D$501&gt;C$19)*(Reservas!$C$2:$C$501&lt;EDATE(C$19,1))*(((Reservas!$D$2:$D$501&lt;EDATE(C$19,1))*Reservas!$D$2:$D$501+(Reservas!$D$2:$D$501&gt;=EDATE(C$19,1))*EDATE(C$19,1))-((Reservas!$C$2:$C$501&gt;C$19)*Reservas!$C$2:$C$501+(Reservas!$C$2:$C$501&lt;=C$19)*C$19)))/(EDATE(C$19,1)-C$19))</f>
        <v/>
      </c>
      <c r="D29" s="24">
        <f>IF($A29="","",SUMPRODUCT((Reservas!$B$2:$B$501=$A29)*(Reservas!$L$2:$L$501&lt;&gt;"Cancelada")*(Reservas!$D$2:$D$501&gt;D$19)*(Reservas!$C$2:$C$501&lt;EDATE(D$19,1))*(((Reservas!$D$2:$D$501&lt;EDATE(D$19,1))*Reservas!$D$2:$D$501+(Reservas!$D$2:$D$501&gt;=EDATE(D$19,1))*EDATE(D$19,1))-((Reservas!$C$2:$C$501&gt;D$19)*Reservas!$C$2:$C$501+(Reservas!$C$2:$C$501&lt;=D$19)*D$19)))/(EDATE(D$19,1)-D$19))</f>
        <v/>
      </c>
      <c r="E29" s="24">
        <f>IF($A29="","",SUMPRODUCT((Reservas!$B$2:$B$501=$A29)*(Reservas!$L$2:$L$501&lt;&gt;"Cancelada")*(Reservas!$D$2:$D$501&gt;E$19)*(Reservas!$C$2:$C$501&lt;EDATE(E$19,1))*(((Reservas!$D$2:$D$501&lt;EDATE(E$19,1))*Reservas!$D$2:$D$501+(Reservas!$D$2:$D$501&gt;=EDATE(E$19,1))*EDATE(E$19,1))-((Reservas!$C$2:$C$501&gt;E$19)*Reservas!$C$2:$C$501+(Reservas!$C$2:$C$501&lt;=E$19)*E$19)))/(EDATE(E$19,1)-E$19))</f>
        <v/>
      </c>
      <c r="F29" s="24">
        <f>IF($A29="","",SUMPRODUCT((Reservas!$B$2:$B$501=$A29)*(Reservas!$L$2:$L$501&lt;&gt;"Cancelada")*(Reservas!$D$2:$D$501&gt;F$19)*(Reservas!$C$2:$C$501&lt;EDATE(F$19,1))*(((Reservas!$D$2:$D$501&lt;EDATE(F$19,1))*Reservas!$D$2:$D$501+(Reservas!$D$2:$D$501&gt;=EDATE(F$19,1))*EDATE(F$19,1))-((Reservas!$C$2:$C$501&gt;F$19)*Reservas!$C$2:$C$501+(Reservas!$C$2:$C$501&lt;=F$19)*F$19)))/(EDATE(F$19,1)-F$19))</f>
        <v/>
      </c>
      <c r="G29" s="24">
        <f>IF($A29="","",SUMPRODUCT((Reservas!$B$2:$B$501=$A29)*(Reservas!$L$2:$L$501&lt;&gt;"Cancelada")*(Reservas!$D$2:$D$501&gt;G$19)*(Reservas!$C$2:$C$501&lt;EDATE(G$19,1))*(((Reservas!$D$2:$D$501&lt;EDATE(G$19,1))*Reservas!$D$2:$D$501+(Reservas!$D$2:$D$501&gt;=EDATE(G$19,1))*EDATE(G$19,1))-((Reservas!$C$2:$C$501&gt;G$19)*Reservas!$C$2:$C$501+(Reservas!$C$2:$C$501&lt;=G$19)*G$19)))/(EDATE(G$19,1)-G$19))</f>
        <v/>
      </c>
      <c r="H29" s="24">
        <f>IF($A29="","",SUMPRODUCT((Reservas!$B$2:$B$501=$A29)*(Reservas!$L$2:$L$501&lt;&gt;"Cancelada")*(Reservas!$D$2:$D$501&gt;H$19)*(Reservas!$C$2:$C$501&lt;EDATE(H$19,1))*(((Reservas!$D$2:$D$501&lt;EDATE(H$19,1))*Reservas!$D$2:$D$501+(Reservas!$D$2:$D$501&gt;=EDATE(H$19,1))*EDATE(H$19,1))-((Reservas!$C$2:$C$501&gt;H$19)*Reservas!$C$2:$C$501+(Reservas!$C$2:$C$501&lt;=H$19)*H$19)))/(EDATE(H$19,1)-H$19))</f>
        <v/>
      </c>
      <c r="I29" s="24">
        <f>IF($A29="","",SUMPRODUCT((Reservas!$B$2:$B$501=$A29)*(Reservas!$L$2:$L$501&lt;&gt;"Cancelada")*(Reservas!$D$2:$D$501&gt;I$19)*(Reservas!$C$2:$C$501&lt;EDATE(I$19,1))*(((Reservas!$D$2:$D$501&lt;EDATE(I$19,1))*Reservas!$D$2:$D$501+(Reservas!$D$2:$D$501&gt;=EDATE(I$19,1))*EDATE(I$19,1))-((Reservas!$C$2:$C$501&gt;I$19)*Reservas!$C$2:$C$501+(Reservas!$C$2:$C$501&lt;=I$19)*I$19)))/(EDATE(I$19,1)-I$19))</f>
        <v/>
      </c>
      <c r="J29" s="24">
        <f>IF($A29="","",SUMPRODUCT((Reservas!$B$2:$B$501=$A29)*(Reservas!$L$2:$L$501&lt;&gt;"Cancelada")*(Reservas!$D$2:$D$501&gt;J$19)*(Reservas!$C$2:$C$501&lt;EDATE(J$19,1))*(((Reservas!$D$2:$D$501&lt;EDATE(J$19,1))*Reservas!$D$2:$D$501+(Reservas!$D$2:$D$501&gt;=EDATE(J$19,1))*EDATE(J$19,1))-((Reservas!$C$2:$C$501&gt;J$19)*Reservas!$C$2:$C$501+(Reservas!$C$2:$C$501&lt;=J$19)*J$19)))/(EDATE(J$19,1)-J$19))</f>
        <v/>
      </c>
      <c r="K29" s="24">
        <f>IF($A29="","",SUMPRODUCT((Reservas!$B$2:$B$501=$A29)*(Reservas!$L$2:$L$501&lt;&gt;"Cancelada")*(Reservas!$D$2:$D$501&gt;K$19)*(Reservas!$C$2:$C$501&lt;EDATE(K$19,1))*(((Reservas!$D$2:$D$501&lt;EDATE(K$19,1))*Reservas!$D$2:$D$501+(Reservas!$D$2:$D$501&gt;=EDATE(K$19,1))*EDATE(K$19,1))-((Reservas!$C$2:$C$501&gt;K$19)*Reservas!$C$2:$C$501+(Reservas!$C$2:$C$501&lt;=K$19)*K$19)))/(EDATE(K$19,1)-K$19))</f>
        <v/>
      </c>
      <c r="L29" s="24">
        <f>IF($A29="","",SUMPRODUCT((Reservas!$B$2:$B$501=$A29)*(Reservas!$L$2:$L$501&lt;&gt;"Cancelada")*(Reservas!$D$2:$D$501&gt;L$19)*(Reservas!$C$2:$C$501&lt;EDATE(L$19,1))*(((Reservas!$D$2:$D$501&lt;EDATE(L$19,1))*Reservas!$D$2:$D$501+(Reservas!$D$2:$D$501&gt;=EDATE(L$19,1))*EDATE(L$19,1))-((Reservas!$C$2:$C$501&gt;L$19)*Reservas!$C$2:$C$501+(Reservas!$C$2:$C$501&lt;=L$19)*L$19)))/(EDATE(L$19,1)-L$19))</f>
        <v/>
      </c>
      <c r="M29" s="24">
        <f>IF($A29="","",SUMPRODUCT((Reservas!$B$2:$B$501=$A29)*(Reservas!$L$2:$L$501&lt;&gt;"Cancelada")*(Reservas!$D$2:$D$501&gt;M$19)*(Reservas!$C$2:$C$501&lt;EDATE(M$19,1))*(((Reservas!$D$2:$D$501&lt;EDATE(M$19,1))*Reservas!$D$2:$D$501+(Reservas!$D$2:$D$501&gt;=EDATE(M$19,1))*EDATE(M$19,1))-((Reservas!$C$2:$C$501&gt;M$19)*Reservas!$C$2:$C$501+(Reservas!$C$2:$C$501&lt;=M$19)*M$19)))/(EDATE(M$19,1)-M$19))</f>
        <v/>
      </c>
      <c r="N29" s="25">
        <f>IF($A29="","",SUM(B15:M15)/(EDATE($B$19,12)-$B$19))</f>
        <v/>
      </c>
    </row>
    <row r="30">
      <c r="A30" s="17" t="inlineStr">
        <is>
          <t>Complejo</t>
        </is>
      </c>
      <c r="B30" s="25">
        <f>IFERROR(B16/((EDATE(B$19,1)-B$19)*SUMPRODUCT((LEN($A$20:$A$29)&gt;0)*1)),"")</f>
        <v/>
      </c>
      <c r="C30" s="25">
        <f>IFERROR(C16/((EDATE(C$19,1)-C$19)*SUMPRODUCT((LEN($A$20:$A$29)&gt;0)*1)),"")</f>
        <v/>
      </c>
      <c r="D30" s="25">
        <f>IFERROR(D16/((EDATE(D$19,1)-D$19)*SUMPRODUCT((LEN($A$20:$A$29)&gt;0)*1)),"")</f>
        <v/>
      </c>
      <c r="E30" s="25">
        <f>IFERROR(E16/((EDATE(E$19,1)-E$19)*SUMPRODUCT((LEN($A$20:$A$29)&gt;0)*1)),"")</f>
        <v/>
      </c>
      <c r="F30" s="25">
        <f>IFERROR(F16/((EDATE(F$19,1)-F$19)*SUMPRODUCT((LEN($A$20:$A$29)&gt;0)*1)),"")</f>
        <v/>
      </c>
      <c r="G30" s="25">
        <f>IFERROR(G16/((EDATE(G$19,1)-G$19)*SUMPRODUCT((LEN($A$20:$A$29)&gt;0)*1)),"")</f>
        <v/>
      </c>
      <c r="H30" s="25">
        <f>IFERROR(H16/((EDATE(H$19,1)-H$19)*SUMPRODUCT((LEN($A$20:$A$29)&gt;0)*1)),"")</f>
        <v/>
      </c>
      <c r="I30" s="25">
        <f>IFERROR(I16/((EDATE(I$19,1)-I$19)*SUMPRODUCT((LEN($A$20:$A$29)&gt;0)*1)),"")</f>
        <v/>
      </c>
      <c r="J30" s="25">
        <f>IFERROR(J16/((EDATE(J$19,1)-J$19)*SUMPRODUCT((LEN($A$20:$A$29)&gt;0)*1)),"")</f>
        <v/>
      </c>
      <c r="K30" s="25">
        <f>IFERROR(K16/((EDATE(K$19,1)-K$19)*SUMPRODUCT((LEN($A$20:$A$29)&gt;0)*1)),"")</f>
        <v/>
      </c>
      <c r="L30" s="25">
        <f>IFERROR(L16/((EDATE(L$19,1)-L$19)*SUMPRODUCT((LEN($A$20:$A$29)&gt;0)*1)),"")</f>
        <v/>
      </c>
      <c r="M30" s="25">
        <f>IFERROR(M16/((EDATE(M$19,1)-M$19)*SUMPRODUCT((LEN($A$20:$A$29)&gt;0)*1)),"")</f>
        <v/>
      </c>
      <c r="N30" s="25">
        <f>IFERROR(N16/((EDATE($B$19,12)-$B$19)*SUMPRODUCT((LEN($A$20:$A$29)&gt;0)*1)),"")</f>
        <v/>
      </c>
    </row>
    <row r="32">
      <c r="A32" s="19" t="inlineStr">
        <is>
          <t>Dinero por moneda (sin convertir ni sumar entre monedas)</t>
        </is>
      </c>
    </row>
    <row r="33">
      <c r="A33" s="20" t="inlineStr">
        <is>
          <t>Moneda</t>
        </is>
      </c>
      <c r="B33" s="20" t="inlineStr">
        <is>
          <t>Total reservado</t>
        </is>
      </c>
      <c r="C33" s="20" t="inlineStr">
        <is>
          <t>Seña cobrada</t>
        </is>
      </c>
      <c r="D33" s="20" t="inlineStr">
        <is>
          <t>Saldo pendiente</t>
        </is>
      </c>
    </row>
    <row r="34">
      <c r="A34" s="17" t="inlineStr">
        <is>
          <t>ARS</t>
        </is>
      </c>
      <c r="B34" s="6">
        <f>SUMIFS(Reservas!$I$2:$I$501,Reservas!$H$2:$H$501,$A34,Reservas!$L$2:$L$501,"&lt;&gt;Cancelada")</f>
        <v/>
      </c>
      <c r="C34" s="6">
        <f>SUMIFS(Reservas!$J$2:$J$501,Reservas!$H$2:$H$501,$A34,Reservas!$L$2:$L$501,"&lt;&gt;Cancelada")</f>
        <v/>
      </c>
      <c r="D34" s="6">
        <f>B34-C34</f>
        <v/>
      </c>
    </row>
    <row r="35">
      <c r="A35" s="17" t="inlineStr">
        <is>
          <t>USD</t>
        </is>
      </c>
      <c r="B35" s="6">
        <f>SUMIFS(Reservas!$I$2:$I$501,Reservas!$H$2:$H$501,$A35,Reservas!$L$2:$L$501,"&lt;&gt;Cancelada")</f>
        <v/>
      </c>
      <c r="C35" s="6">
        <f>SUMIFS(Reservas!$J$2:$J$501,Reservas!$H$2:$H$501,$A35,Reservas!$L$2:$L$501,"&lt;&gt;Cancelada")</f>
        <v/>
      </c>
      <c r="D35" s="6">
        <f>B35-C35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Malvavisco</dc:creator>
  <dc:title>Planilla de reservas para cabañas</dc:title>
  <dcterms:created xsi:type="dcterms:W3CDTF">2026-10-23T07:30:10Z</dcterms:created>
  <dcterms:modified xsi:type="dcterms:W3CDTF">2026-10-23T07:30:10Z</dcterms:modified>
</cp:coreProperties>
</file>